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</sheets>
  <definedNames/>
  <calcPr fullCalcOnLoad="1"/>
</workbook>
</file>

<file path=xl/sharedStrings.xml><?xml version="1.0" encoding="utf-8"?>
<sst xmlns="http://schemas.openxmlformats.org/spreadsheetml/2006/main" count="358" uniqueCount="247">
  <si>
    <t>"Согласовано"</t>
  </si>
  <si>
    <t>"Утверждаю"</t>
  </si>
  <si>
    <t>Начальник ОУО Брянской городской администрации по Фокинскому району</t>
  </si>
  <si>
    <t xml:space="preserve">Директор МБОУ </t>
  </si>
  <si>
    <t>(руководитель отдела управления образования/осуществляющий функции и полномочия учредителя)</t>
  </si>
  <si>
    <t>руководитель учреждения</t>
  </si>
  <si>
    <t xml:space="preserve">                             Малкин А.В.</t>
  </si>
  <si>
    <t>В.В. Окунева</t>
  </si>
  <si>
    <t>(подпись)                   (расшифровка подписи)</t>
  </si>
  <si>
    <t>"03"марта 2014 г.</t>
  </si>
  <si>
    <t>ОТЧЕТ</t>
  </si>
  <si>
    <t>о результатах деятельности муниципального учреждения</t>
  </si>
  <si>
    <t xml:space="preserve"> </t>
  </si>
  <si>
    <t>МБОУ СОШ № 41 г.Брянска</t>
  </si>
  <si>
    <t>(наименование бюджетного  учреждения)</t>
  </si>
  <si>
    <t>за 2013г.</t>
  </si>
  <si>
    <t>1.Общие сведения о муниципальном учреждении</t>
  </si>
  <si>
    <t xml:space="preserve">   1.1. Перечень  видов  деятельности муниципального учреждения:</t>
  </si>
  <si>
    <t xml:space="preserve">основные виды деятельности </t>
  </si>
  <si>
    <t>общее образование</t>
  </si>
  <si>
    <t xml:space="preserve">иные виды деятельности </t>
  </si>
  <si>
    <t xml:space="preserve">   1.2. Перечень  услуг  (работ),  которые  оказываются (выполняются) для</t>
  </si>
  <si>
    <t>граждан  и  юридических  лиц  (далее  -  потребители)  за  плату в случаях,</t>
  </si>
  <si>
    <t>предусмотренных  нормативными  правовыми (правовыми) актами, с указанием</t>
  </si>
  <si>
    <t xml:space="preserve">потребителей указанных услуг (работ) </t>
  </si>
  <si>
    <t xml:space="preserve">   1.3. Перечень   документов,   на   основании   которых  муниципальное</t>
  </si>
  <si>
    <t>учреждение осуществляет деятельность</t>
  </si>
  <si>
    <t>Наименование документа</t>
  </si>
  <si>
    <t>Номер</t>
  </si>
  <si>
    <t>Дата выдачи</t>
  </si>
  <si>
    <t>Срок действия</t>
  </si>
  <si>
    <t>Устав</t>
  </si>
  <si>
    <t>б/н</t>
  </si>
  <si>
    <t>бессрочно</t>
  </si>
  <si>
    <t>Свидетельство о государственной регистрации</t>
  </si>
  <si>
    <t>001807469</t>
  </si>
  <si>
    <t>Свидетельство о постановке на учет в налоговом органе</t>
  </si>
  <si>
    <t>001902477</t>
  </si>
  <si>
    <t>Лицензия</t>
  </si>
  <si>
    <t>000835</t>
  </si>
  <si>
    <t xml:space="preserve">   1.4.Количество  штатных единиц и средняя заработная плата сотрудников</t>
  </si>
  <si>
    <t>муниципального учреждения</t>
  </si>
  <si>
    <t>Наименование показателя</t>
  </si>
  <si>
    <t>На  01.01.2013 г.</t>
  </si>
  <si>
    <t>На  31.12.2013 г.</t>
  </si>
  <si>
    <t>Причина изменения</t>
  </si>
  <si>
    <t xml:space="preserve">Количественный состав и квалификация сотрудников муниципального учреждения </t>
  </si>
  <si>
    <t xml:space="preserve">руководитель организации </t>
  </si>
  <si>
    <t>заместители руководителя</t>
  </si>
  <si>
    <t xml:space="preserve">педагогические работники </t>
  </si>
  <si>
    <t>Увеличение количества обучающихся</t>
  </si>
  <si>
    <t>прочий персонал</t>
  </si>
  <si>
    <t>Средняя заработная плата, руб., всего:</t>
  </si>
  <si>
    <t>в том числе:</t>
  </si>
  <si>
    <t>II.  Результаты деятельности муниципального учреждения</t>
  </si>
  <si>
    <t>Код стр.</t>
  </si>
  <si>
    <t>На 31.12.2013г.  (отчетный год)</t>
  </si>
  <si>
    <t>На  31.12.2012г.   (предыдущий отчетному году)</t>
  </si>
  <si>
    <t xml:space="preserve">Изменение </t>
  </si>
  <si>
    <t>2.1.</t>
  </si>
  <si>
    <t>Балансовая стоимость нефинансовых активов, руб.</t>
  </si>
  <si>
    <t>остаточная стоимость нефинансовых активов, руб.</t>
  </si>
  <si>
    <t>2.2.</t>
  </si>
  <si>
    <t>Дебиторская задолженность по   доходам, руб. &lt;1&gt;</t>
  </si>
  <si>
    <t>2.3.</t>
  </si>
  <si>
    <t>Дебиторская задолженность по выданным авансам, руб., всего &lt;1&gt;</t>
  </si>
  <si>
    <t xml:space="preserve">по оплате труда и начислениям на выплаты по оплате труда </t>
  </si>
  <si>
    <t xml:space="preserve">по услугам связи </t>
  </si>
  <si>
    <t xml:space="preserve">по транспортным услугам </t>
  </si>
  <si>
    <t>по коммунальным услугам</t>
  </si>
  <si>
    <t xml:space="preserve">по арендной плате за пользование имуществом </t>
  </si>
  <si>
    <t xml:space="preserve">по работам, услугам по содержанию имущества </t>
  </si>
  <si>
    <t>по прочим работа, услугам</t>
  </si>
  <si>
    <t xml:space="preserve">по работам, услугам по содержанию имущества  </t>
  </si>
  <si>
    <t>по прочим работам, услугам</t>
  </si>
  <si>
    <t>по приобретению основных средств</t>
  </si>
  <si>
    <t>по приобретению материальных запасов</t>
  </si>
  <si>
    <t>по прочим расходам</t>
  </si>
  <si>
    <t>2.4.</t>
  </si>
  <si>
    <t>Кредиторская задолженность, руб.,  всего &lt;1&gt;</t>
  </si>
  <si>
    <t>Расчеты по принятым обязательствам:</t>
  </si>
  <si>
    <t>по заработной плате</t>
  </si>
  <si>
    <t xml:space="preserve">по прочим выплатам </t>
  </si>
  <si>
    <t xml:space="preserve">по начислениям на выплаты по оплате труда </t>
  </si>
  <si>
    <t xml:space="preserve">по арендной плате за пользование   имуществом </t>
  </si>
  <si>
    <t xml:space="preserve">по работам, услугам по содержанию имущества   </t>
  </si>
  <si>
    <t xml:space="preserve">по приобретению основных средств </t>
  </si>
  <si>
    <t xml:space="preserve">по приобретению акций и по иным формам участия в капитале  </t>
  </si>
  <si>
    <t xml:space="preserve">по приобретению иных финансовых активов  </t>
  </si>
  <si>
    <t xml:space="preserve">по прочим расходам </t>
  </si>
  <si>
    <t>Расчеты по платежам в бюджеты</t>
  </si>
  <si>
    <t>Расчеты с прочими кредиторами</t>
  </si>
  <si>
    <t>2.5.</t>
  </si>
  <si>
    <t>Доходы, полученные муниципальным   учреждением от оказания услуг   (выполнения работ) для потребителей за плату, руб.</t>
  </si>
  <si>
    <t>услуга 1</t>
  </si>
  <si>
    <t>услуга 2</t>
  </si>
  <si>
    <t>2.6.</t>
  </si>
  <si>
    <t xml:space="preserve">Доходы, полученные муниципальным   учреждением от иной приносящей  доход деятельности, руб., всего:  </t>
  </si>
  <si>
    <t>спонсорская помощь</t>
  </si>
  <si>
    <t>от операций с активами</t>
  </si>
  <si>
    <t>от собственности(от аренды активов)</t>
  </si>
  <si>
    <t xml:space="preserve">2.7. </t>
  </si>
  <si>
    <t>Общая  сумма  выставленных  требований  в  возмещение  ущерба  по</t>
  </si>
  <si>
    <t>недостачам  и хищениям материальных ценностей, денежных средств, а также от</t>
  </si>
  <si>
    <t xml:space="preserve">порчи материальных ценностей </t>
  </si>
  <si>
    <t>руб.</t>
  </si>
  <si>
    <t>2.8.</t>
  </si>
  <si>
    <t xml:space="preserve">Дебиторская задолженность, нереальная к взысканию, </t>
  </si>
  <si>
    <t xml:space="preserve">руб. &lt;1&gt;, причины ее образования </t>
  </si>
  <si>
    <t>2.9.</t>
  </si>
  <si>
    <t xml:space="preserve">Просроченная кредиторская задолженность </t>
  </si>
  <si>
    <t>руб.&lt;1&gt;,</t>
  </si>
  <si>
    <t>причины ее образования</t>
  </si>
  <si>
    <t>недостаточное  финансирование</t>
  </si>
  <si>
    <t>2.10.</t>
  </si>
  <si>
    <t>Размер  платы  на  услуги  (работы),  оказываемые  (выполняемые)</t>
  </si>
  <si>
    <t>муниципальным учреждением для потребителей за плату</t>
  </si>
  <si>
    <t>Наименование услуги (работы)</t>
  </si>
  <si>
    <t>Размер платы, руб.</t>
  </si>
  <si>
    <t xml:space="preserve">на 01.01.2013  </t>
  </si>
  <si>
    <t>на 01.09.2013</t>
  </si>
  <si>
    <t>на 01.12.2013</t>
  </si>
  <si>
    <t>Услуга 1</t>
  </si>
  <si>
    <t>-</t>
  </si>
  <si>
    <t>Услуга 2</t>
  </si>
  <si>
    <t>2.11.</t>
  </si>
  <si>
    <t>Показатели  исполнения  муниципальным учреждением муниципального</t>
  </si>
  <si>
    <t>задания за отчетный период</t>
  </si>
  <si>
    <t>№  п/п</t>
  </si>
  <si>
    <t xml:space="preserve">Наименование показателя </t>
  </si>
  <si>
    <t>Ед. изм.</t>
  </si>
  <si>
    <t>Утвержденное значение</t>
  </si>
  <si>
    <t xml:space="preserve">Фактическое значение </t>
  </si>
  <si>
    <t>Отклонение</t>
  </si>
  <si>
    <t xml:space="preserve">Характеристика причин отклонения </t>
  </si>
  <si>
    <t>Предоставление общедоступного и бесплатного начального общего,основного общего,среднего(полного) общего образования по основным общеобразовательным программам</t>
  </si>
  <si>
    <t>Чел.</t>
  </si>
  <si>
    <t xml:space="preserve">2.12. </t>
  </si>
  <si>
    <t>Количество  потребителей,  воспользовавшихся услугами (работами)</t>
  </si>
  <si>
    <t>Всего, чел.</t>
  </si>
  <si>
    <t>В том числе за плату</t>
  </si>
  <si>
    <t>Предоставление общедоступного и бесплатного начального общего, основного общего, среднего (полного) общего   образования  по основным общеобразовательным программам</t>
  </si>
  <si>
    <t>Всего</t>
  </si>
  <si>
    <t xml:space="preserve">2.13. </t>
  </si>
  <si>
    <t xml:space="preserve">Информация о проверках деятельности муниципального учреждения, </t>
  </si>
  <si>
    <t>муниципального учреждения,</t>
  </si>
  <si>
    <t>проведенных уполномоченными органами и организациями</t>
  </si>
  <si>
    <t>Тема проверки деятельности учреждения</t>
  </si>
  <si>
    <t>Орган (организация), осуществлявшие проверку деятельности учреждения</t>
  </si>
  <si>
    <t>Дата проведения проверки</t>
  </si>
  <si>
    <t xml:space="preserve">Результаты проверки </t>
  </si>
  <si>
    <t xml:space="preserve">2.14.Количество жалоб потребителей </t>
  </si>
  <si>
    <t>2.15.</t>
  </si>
  <si>
    <t>Информация по поступлениям и выплатам &lt;1&gt;:</t>
  </si>
  <si>
    <t>№п\п</t>
  </si>
  <si>
    <t xml:space="preserve">Код по бюджетной классификации </t>
  </si>
  <si>
    <t>План, руб.</t>
  </si>
  <si>
    <t>Факт, руб.</t>
  </si>
  <si>
    <t>Отклонение, руб.</t>
  </si>
  <si>
    <t xml:space="preserve">1. </t>
  </si>
  <si>
    <t xml:space="preserve">Поступления (с учетом возвратов), всего:  </t>
  </si>
  <si>
    <t>х</t>
  </si>
  <si>
    <t>1.1.</t>
  </si>
  <si>
    <t xml:space="preserve"> Субсидии на финансовое обеспечение выполнения  муниципального задания  </t>
  </si>
  <si>
    <t xml:space="preserve">1.2. </t>
  </si>
  <si>
    <t xml:space="preserve">Целевые субсидии </t>
  </si>
  <si>
    <t>1.3.</t>
  </si>
  <si>
    <t xml:space="preserve"> Поступления от оказания  учреждением услуг (выполнения работ), относящихся в соответствии с уставом к его основным видам деятельности,предоставление  которых для потребителей осуществляется за плату, всего: </t>
  </si>
  <si>
    <t xml:space="preserve">1.4. </t>
  </si>
  <si>
    <t xml:space="preserve">Поступления от иной приносящей доход деятельности, всего:   </t>
  </si>
  <si>
    <t>…</t>
  </si>
  <si>
    <t xml:space="preserve">1.5. </t>
  </si>
  <si>
    <t xml:space="preserve">Поступления от реализации  ценных бумаг </t>
  </si>
  <si>
    <t>2.</t>
  </si>
  <si>
    <t>Выплаты (с учетом  восстановленных кассовых выплат), всего:</t>
  </si>
  <si>
    <t xml:space="preserve">2.1. </t>
  </si>
  <si>
    <t xml:space="preserve">Выплаты за счет субсидии на   финансовое обеспечение выполнения  муниципального задания, всего: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</si>
  <si>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</si>
  <si>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</si>
  <si>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</si>
  <si>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</si>
  <si>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</si>
  <si>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</si>
  <si>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</si>
  <si>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   имущества </t>
  </si>
  <si>
    <t xml:space="preserve">прочие работы, услуги </t>
  </si>
  <si>
    <t xml:space="preserve">пособия по социальной помощи           населению </t>
  </si>
  <si>
    <t xml:space="preserve">прочие расходы </t>
  </si>
  <si>
    <t xml:space="preserve">увеличение стоимости основных           средств </t>
  </si>
  <si>
    <t xml:space="preserve">увеличение стоимости нематериальных активов </t>
  </si>
  <si>
    <t xml:space="preserve">увеличение стоимости непроизведенных активов </t>
  </si>
  <si>
    <t xml:space="preserve">увеличение стоимости материальных запасов </t>
  </si>
  <si>
    <t>увеличение стоимости ценных бумаг, кроме акций и иных форм участия в  капитале</t>
  </si>
  <si>
    <t xml:space="preserve">увеличение стоимости акций и иных  форм участия в капитале </t>
  </si>
  <si>
    <t>Выплаты за счет целевых субсидий, всего:</t>
  </si>
  <si>
    <t xml:space="preserve">увеличение стоимости основных средств </t>
  </si>
  <si>
    <t>увеличение стоимости ценных бумаг, кроме акций и иных форм участия в капитале</t>
  </si>
  <si>
    <t xml:space="preserve">увеличение стоимости акций и иных  форм участия в капитале            
</t>
  </si>
  <si>
    <t xml:space="preserve">2.3. </t>
  </si>
  <si>
    <t xml:space="preserve">Выплаты за счет поступлений от приносящей доход деятельности,  всего: </t>
  </si>
  <si>
    <t xml:space="preserve">увеличение стоимости ценных бумаг, кроме акций и иных форм участия в  капитале </t>
  </si>
  <si>
    <t xml:space="preserve">III.   Об использовании имущества, закрепленного за муниципальным учреждением </t>
  </si>
  <si>
    <t xml:space="preserve">     </t>
  </si>
  <si>
    <t>Код. Стр.</t>
  </si>
  <si>
    <t xml:space="preserve">На              01.01.2013     </t>
  </si>
  <si>
    <t>На                 31.12.2013</t>
  </si>
  <si>
    <t>3.1.</t>
  </si>
  <si>
    <t>Общая балансовая стоимость недвижимого имущества, закрепленного собственником имущества за муниципальным учреждением на праве оперативного управления, руб., всего:</t>
  </si>
  <si>
    <t>3.1.1.</t>
  </si>
  <si>
    <t>переданного в аренду, руб.</t>
  </si>
  <si>
    <t>3.1.2.</t>
  </si>
  <si>
    <t>переданного в безвозмездное пользование, руб.</t>
  </si>
  <si>
    <t>3.2.</t>
  </si>
  <si>
    <t>Общая балансовая стоимость недвижимого имущества, приобретенного бюджетным учреждением за счет средств, выделенных собственником имущества, на указанные цели, руб. &lt;1&gt;</t>
  </si>
  <si>
    <t>х.</t>
  </si>
  <si>
    <t>3.3.</t>
  </si>
  <si>
    <t>Общая балансовая стоимость недвижимого имущества, приобретенного бюджетным учреждением за счет доходов, полученных от платных услуг и иной приносящей доход деятельности, руб. &lt;1&gt;</t>
  </si>
  <si>
    <t>3.4.</t>
  </si>
  <si>
    <t>Общая остаточная стоимость недвижимого имущества, закрепленного собственником имущества за муниципальном учреждением на праве оперативного управления, руб., всего:</t>
  </si>
  <si>
    <t>3.4.1.</t>
  </si>
  <si>
    <t>3.5.</t>
  </si>
  <si>
    <t>Общая остаточная стоимость недвижимого имущества, приобретенного бюджетным учреждением за счет средств, выделенных собственником имущества, на указанные цели, руб. &lt;1&gt;</t>
  </si>
  <si>
    <t>3.6.</t>
  </si>
  <si>
    <t xml:space="preserve">Общая остаточная стоимость недвижимого имущества, приобретенного бюджетным учреждение за счет доходов, полученных от приносящей доход деятельности, руб. &lt;1&gt; </t>
  </si>
  <si>
    <t>3.7.</t>
  </si>
  <si>
    <t xml:space="preserve">Общая балансовая стоимость движимого        
имущества, закрепленного собственником      
имущества за муниципальным учреждением на   
праве оперативного управления, руб., всего: 
</t>
  </si>
  <si>
    <t>3.7.1.</t>
  </si>
  <si>
    <t>3.7.2.</t>
  </si>
  <si>
    <t>3.8.</t>
  </si>
  <si>
    <t>Общая балансовая стоимость особо ценного движимого имущества, находящегося у бюджетного учреждения на праве оперативного управления, руб. &lt;1&gt;</t>
  </si>
  <si>
    <t>3.9.</t>
  </si>
  <si>
    <t>Общая остаточная стоимость движимого имущества, закрепленного собственником имущества за муниципальным учреждением на праве оперативного управления, руб., всего:</t>
  </si>
  <si>
    <t>3.9.1.</t>
  </si>
  <si>
    <t>3.9.2.</t>
  </si>
  <si>
    <t>3.10.</t>
  </si>
  <si>
    <t>Общая остаточная стоимость особо ценного движимого имущества, находящегося у бюджетного учреждения на праве оперативного управления, руб. &lt;1&gt;</t>
  </si>
  <si>
    <t>3.11.</t>
  </si>
  <si>
    <t>Общая площадь объектов недвижимого имущества, закрепленного собственником имущества за муниципальным учреждение на праве оперативного управления, кв. м, всего:</t>
  </si>
  <si>
    <t>3.11.1.</t>
  </si>
  <si>
    <t>переданного в аренду, кв.м</t>
  </si>
  <si>
    <t>3.11.2.</t>
  </si>
  <si>
    <t>переданного в безвозмездное пользование, кв. м</t>
  </si>
  <si>
    <t>3.12.</t>
  </si>
  <si>
    <t>Количество объектов недвижимого имущества, находящихся у муниципального учреждения на праве оперативного управления</t>
  </si>
  <si>
    <t>3.13.</t>
  </si>
  <si>
    <t>Объем средств, полученных от распоряжения в установленном порядке имуществом, находящимся у муниципального учреждения на праве оперативного управления, руб.</t>
  </si>
  <si>
    <r>
      <rPr>
        <sz val="8"/>
        <rFont val="Arial"/>
        <family val="2"/>
      </rPr>
      <t xml:space="preserve">Постановление БГА от 23.11.2012 №2939-п </t>
    </r>
    <r>
      <rPr>
        <sz val="7"/>
        <rFont val="Arial"/>
        <family val="2"/>
      </rPr>
      <t>"О повышении заработной платы работникам муниципальных учреждений города Брянска с 01 октября 2012года"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</si>
</sst>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49" fontId="23" fillId="24" borderId="0" xfId="54" applyNumberFormat="1" applyFont="1" applyFill="1" applyBorder="1" applyAlignment="1">
      <alignment vertical="top" wrapText="1"/>
      <protection/>
    </xf>
    <xf numFmtId="49" fontId="24" fillId="24" borderId="10" xfId="54" applyNumberFormat="1" applyFont="1" applyFill="1" applyBorder="1" applyAlignment="1">
      <alignment horizontal="left" wrapText="1"/>
      <protection/>
    </xf>
    <xf numFmtId="49" fontId="22" fillId="24" borderId="10" xfId="54" applyNumberFormat="1" applyFont="1" applyFill="1" applyBorder="1" applyAlignment="1">
      <alignment vertical="center" wrapText="1"/>
      <protection/>
    </xf>
    <xf numFmtId="49" fontId="22" fillId="24" borderId="0" xfId="53" applyNumberFormat="1" applyFont="1" applyFill="1" applyBorder="1" applyAlignment="1">
      <alignment vertical="top" wrapText="1"/>
      <protection/>
    </xf>
    <xf numFmtId="0" fontId="21" fillId="0" borderId="0" xfId="0" applyFont="1" applyAlignment="1">
      <alignment/>
    </xf>
    <xf numFmtId="49" fontId="25" fillId="24" borderId="0" xfId="53" applyNumberFormat="1" applyFont="1" applyFill="1" applyBorder="1" applyAlignment="1">
      <alignment vertical="top" wrapText="1"/>
      <protection/>
    </xf>
    <xf numFmtId="0" fontId="2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6" fillId="0" borderId="11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wrapText="1"/>
    </xf>
    <xf numFmtId="1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/>
    </xf>
    <xf numFmtId="0" fontId="21" fillId="0" borderId="12" xfId="0" applyFon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wrapText="1"/>
    </xf>
    <xf numFmtId="16" fontId="0" fillId="0" borderId="12" xfId="0" applyNumberFormat="1" applyBorder="1" applyAlignment="1">
      <alignment/>
    </xf>
    <xf numFmtId="9" fontId="0" fillId="6" borderId="12" xfId="59" applyFont="1" applyFill="1" applyBorder="1" applyAlignment="1" applyProtection="1">
      <alignment horizontal="center" vertical="top"/>
      <protection/>
    </xf>
    <xf numFmtId="4" fontId="0" fillId="4" borderId="12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4" fontId="0" fillId="7" borderId="12" xfId="0" applyNumberFormat="1" applyFill="1" applyBorder="1" applyAlignment="1">
      <alignment horizontal="center"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49" fontId="23" fillId="24" borderId="14" xfId="54" applyNumberFormat="1" applyFont="1" applyFill="1" applyBorder="1" applyAlignment="1">
      <alignment horizontal="center" vertical="top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22" fillId="24" borderId="0" xfId="5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center" vertical="justify" wrapText="1"/>
    </xf>
    <xf numFmtId="0" fontId="0" fillId="0" borderId="1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" xfId="53"/>
    <cellStyle name="Обычный_14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view="pageBreakPreview" zoomScale="60" workbookViewId="0" topLeftCell="A256">
      <selection activeCell="B140" sqref="B140"/>
    </sheetView>
  </sheetViews>
  <sheetFormatPr defaultColWidth="9.140625" defaultRowHeight="12.75"/>
  <cols>
    <col min="1" max="1" width="2.28125" style="0" customWidth="1"/>
    <col min="2" max="2" width="6.140625" style="0" customWidth="1"/>
    <col min="3" max="3" width="26.421875" style="0" customWidth="1"/>
    <col min="4" max="4" width="13.57421875" style="0" customWidth="1"/>
    <col min="5" max="5" width="13.421875" style="0" customWidth="1"/>
    <col min="6" max="6" width="15.28125" style="0" customWidth="1"/>
    <col min="7" max="7" width="18.140625" style="0" customWidth="1"/>
    <col min="8" max="8" width="15.421875" style="0" customWidth="1"/>
  </cols>
  <sheetData>
    <row r="1" spans="2:6" ht="12.75" customHeight="1">
      <c r="B1" s="52" t="s">
        <v>0</v>
      </c>
      <c r="C1" s="52"/>
      <c r="D1" s="1"/>
      <c r="E1" s="52" t="s">
        <v>1</v>
      </c>
      <c r="F1" s="52"/>
    </row>
    <row r="2" spans="2:6" ht="48" customHeight="1">
      <c r="B2" s="45" t="s">
        <v>2</v>
      </c>
      <c r="C2" s="45"/>
      <c r="D2" s="1"/>
      <c r="E2" s="45" t="s">
        <v>3</v>
      </c>
      <c r="F2" s="45"/>
    </row>
    <row r="3" spans="2:6" ht="20.25" customHeight="1">
      <c r="B3" s="44" t="s">
        <v>4</v>
      </c>
      <c r="C3" s="44"/>
      <c r="D3" s="1"/>
      <c r="E3" s="44" t="s">
        <v>5</v>
      </c>
      <c r="F3" s="44"/>
    </row>
    <row r="4" spans="2:6" ht="12.75">
      <c r="B4" s="2"/>
      <c r="C4" s="2"/>
      <c r="D4" s="1"/>
      <c r="E4" s="2"/>
      <c r="F4" s="2"/>
    </row>
    <row r="5" spans="2:6" ht="12.75" customHeight="1">
      <c r="B5" s="45" t="s">
        <v>6</v>
      </c>
      <c r="C5" s="45"/>
      <c r="D5" s="1"/>
      <c r="E5" s="3"/>
      <c r="F5" s="4" t="s">
        <v>7</v>
      </c>
    </row>
    <row r="6" spans="2:6" ht="12.75" customHeight="1">
      <c r="B6" s="5"/>
      <c r="C6" s="6" t="s">
        <v>8</v>
      </c>
      <c r="D6" s="1"/>
      <c r="E6" s="6" t="s">
        <v>8</v>
      </c>
      <c r="F6" s="5"/>
    </row>
    <row r="7" spans="2:6" ht="25.5">
      <c r="B7" s="1"/>
      <c r="C7" s="7" t="s">
        <v>9</v>
      </c>
      <c r="D7" s="1"/>
      <c r="F7" s="7" t="s">
        <v>9</v>
      </c>
    </row>
    <row r="8" spans="2:6" ht="12.75">
      <c r="B8" s="1"/>
      <c r="C8" s="1"/>
      <c r="D8" s="1"/>
      <c r="F8" s="1"/>
    </row>
    <row r="9" spans="2:6" ht="12.75">
      <c r="B9" s="1"/>
      <c r="C9" s="1"/>
      <c r="D9" s="1"/>
      <c r="F9" s="1"/>
    </row>
    <row r="10" spans="1:4" ht="12.75">
      <c r="A10" s="6"/>
      <c r="B10" s="8"/>
      <c r="C10" s="1"/>
      <c r="D10" s="9" t="s">
        <v>10</v>
      </c>
    </row>
    <row r="12" ht="12.75">
      <c r="D12" s="9" t="s">
        <v>11</v>
      </c>
    </row>
    <row r="13" spans="2:6" ht="12.75">
      <c r="B13" s="1"/>
      <c r="C13" s="1" t="s">
        <v>12</v>
      </c>
      <c r="D13" s="1"/>
      <c r="E13" s="1"/>
      <c r="F13" s="1"/>
    </row>
    <row r="14" spans="3:6" ht="12.75">
      <c r="C14" s="10"/>
      <c r="D14" s="11" t="s">
        <v>13</v>
      </c>
      <c r="E14" s="11"/>
      <c r="F14" s="10"/>
    </row>
    <row r="15" ht="12.75">
      <c r="D15" s="9" t="s">
        <v>14</v>
      </c>
    </row>
    <row r="16" ht="12.75">
      <c r="D16" s="12" t="s">
        <v>15</v>
      </c>
    </row>
    <row r="18" ht="12.75">
      <c r="C18" t="s">
        <v>16</v>
      </c>
    </row>
    <row r="20" ht="12.75">
      <c r="B20" t="s">
        <v>17</v>
      </c>
    </row>
    <row r="21" spans="2:6" ht="12.75">
      <c r="B21" t="s">
        <v>18</v>
      </c>
      <c r="D21" s="51"/>
      <c r="E21" s="51"/>
      <c r="F21" s="51"/>
    </row>
    <row r="22" spans="2:6" ht="12.75">
      <c r="B22" s="10"/>
      <c r="C22" s="13" t="s">
        <v>19</v>
      </c>
      <c r="D22" s="50"/>
      <c r="E22" s="50"/>
      <c r="F22" s="50"/>
    </row>
    <row r="23" spans="2:6" ht="12.75">
      <c r="B23" t="s">
        <v>20</v>
      </c>
      <c r="D23" s="49"/>
      <c r="E23" s="49"/>
      <c r="F23" s="49"/>
    </row>
    <row r="24" spans="2:6" ht="12.75">
      <c r="B24" s="10"/>
      <c r="C24" s="10"/>
      <c r="D24" s="50"/>
      <c r="E24" s="50"/>
      <c r="F24" s="50"/>
    </row>
    <row r="25" ht="12.75">
      <c r="B25" s="14" t="s">
        <v>21</v>
      </c>
    </row>
    <row r="26" ht="12.75">
      <c r="B26" s="14" t="s">
        <v>22</v>
      </c>
    </row>
    <row r="27" ht="12.75">
      <c r="B27" s="14" t="s">
        <v>23</v>
      </c>
    </row>
    <row r="28" spans="2:6" ht="12.75">
      <c r="B28" s="14" t="s">
        <v>24</v>
      </c>
      <c r="F28" s="10"/>
    </row>
    <row r="29" spans="2:6" ht="12.75">
      <c r="B29" s="10"/>
      <c r="C29" s="10"/>
      <c r="D29" s="10"/>
      <c r="E29" s="10"/>
      <c r="F29" s="10"/>
    </row>
    <row r="30" ht="12.75">
      <c r="B30" s="14" t="s">
        <v>25</v>
      </c>
    </row>
    <row r="31" ht="12.75">
      <c r="B31" s="14" t="s">
        <v>26</v>
      </c>
    </row>
    <row r="33" spans="2:6" ht="12.75">
      <c r="B33" s="15"/>
      <c r="C33" s="15" t="s">
        <v>27</v>
      </c>
      <c r="D33" s="16" t="s">
        <v>28</v>
      </c>
      <c r="E33" s="16" t="s">
        <v>29</v>
      </c>
      <c r="F33" s="16" t="s">
        <v>30</v>
      </c>
    </row>
    <row r="34" spans="2:6" ht="12.75">
      <c r="B34" s="15">
        <v>1</v>
      </c>
      <c r="C34" s="15" t="s">
        <v>31</v>
      </c>
      <c r="D34" s="17" t="s">
        <v>32</v>
      </c>
      <c r="E34" s="16">
        <v>2011</v>
      </c>
      <c r="F34" s="18" t="s">
        <v>33</v>
      </c>
    </row>
    <row r="35" spans="2:6" ht="38.25">
      <c r="B35" s="15">
        <v>2</v>
      </c>
      <c r="C35" s="19" t="s">
        <v>34</v>
      </c>
      <c r="D35" s="17" t="s">
        <v>35</v>
      </c>
      <c r="E35" s="20">
        <v>40878</v>
      </c>
      <c r="F35" s="18" t="s">
        <v>33</v>
      </c>
    </row>
    <row r="36" spans="2:6" ht="25.5">
      <c r="B36" s="15">
        <v>3</v>
      </c>
      <c r="C36" s="19" t="s">
        <v>36</v>
      </c>
      <c r="D36" s="17" t="s">
        <v>37</v>
      </c>
      <c r="E36" s="20">
        <v>41284</v>
      </c>
      <c r="F36" s="16" t="s">
        <v>33</v>
      </c>
    </row>
    <row r="37" spans="2:6" ht="12.75">
      <c r="B37" s="15">
        <v>4</v>
      </c>
      <c r="C37" s="19" t="s">
        <v>38</v>
      </c>
      <c r="D37" s="17" t="s">
        <v>39</v>
      </c>
      <c r="E37" s="20">
        <v>40988</v>
      </c>
      <c r="F37" s="16" t="s">
        <v>33</v>
      </c>
    </row>
    <row r="39" ht="12.75">
      <c r="B39" t="s">
        <v>40</v>
      </c>
    </row>
    <row r="40" ht="12.75">
      <c r="C40" t="s">
        <v>41</v>
      </c>
    </row>
    <row r="42" spans="2:6" ht="24" customHeight="1">
      <c r="B42" s="1"/>
      <c r="C42" s="15" t="s">
        <v>42</v>
      </c>
      <c r="D42" s="21" t="s">
        <v>43</v>
      </c>
      <c r="E42" s="21" t="s">
        <v>44</v>
      </c>
      <c r="F42" s="22" t="s">
        <v>45</v>
      </c>
    </row>
    <row r="43" spans="2:6" ht="45" customHeight="1">
      <c r="B43" s="1"/>
      <c r="C43" s="23" t="s">
        <v>46</v>
      </c>
      <c r="D43" s="16">
        <v>69.24</v>
      </c>
      <c r="E43" s="16">
        <v>69.52</v>
      </c>
      <c r="F43" s="15"/>
    </row>
    <row r="44" spans="2:6" ht="12.75">
      <c r="B44" s="1"/>
      <c r="C44" s="24" t="s">
        <v>47</v>
      </c>
      <c r="D44" s="16">
        <v>1</v>
      </c>
      <c r="E44" s="16">
        <v>1</v>
      </c>
      <c r="F44" s="15"/>
    </row>
    <row r="45" spans="2:6" ht="12.75">
      <c r="B45" s="1"/>
      <c r="C45" s="24" t="s">
        <v>48</v>
      </c>
      <c r="D45" s="16">
        <v>3.5</v>
      </c>
      <c r="E45" s="16">
        <v>3.5</v>
      </c>
      <c r="F45" s="15"/>
    </row>
    <row r="46" spans="2:6" ht="33.75">
      <c r="B46" s="1"/>
      <c r="C46" s="24" t="s">
        <v>49</v>
      </c>
      <c r="D46" s="16">
        <f>44.44+3</f>
        <v>47.44</v>
      </c>
      <c r="E46" s="16">
        <f>44.72+3</f>
        <v>47.72</v>
      </c>
      <c r="F46" s="25" t="s">
        <v>50</v>
      </c>
    </row>
    <row r="47" spans="2:6" ht="12.75">
      <c r="B47" s="1"/>
      <c r="C47" s="24" t="s">
        <v>51</v>
      </c>
      <c r="D47" s="16">
        <f>D43-D44-D45-D46</f>
        <v>17.299999999999997</v>
      </c>
      <c r="E47" s="16">
        <f>E43-E44-E45-E46</f>
        <v>17.299999999999997</v>
      </c>
      <c r="F47" s="15"/>
    </row>
    <row r="48" spans="2:6" ht="39" customHeight="1">
      <c r="B48" s="1"/>
      <c r="C48" s="23" t="s">
        <v>52</v>
      </c>
      <c r="D48" s="26">
        <v>16353.300055463116</v>
      </c>
      <c r="E48" s="26">
        <v>17198.866777224986</v>
      </c>
      <c r="F48" s="55" t="s">
        <v>246</v>
      </c>
    </row>
    <row r="49" spans="2:6" ht="12.75">
      <c r="B49" s="1"/>
      <c r="C49" s="15" t="s">
        <v>53</v>
      </c>
      <c r="D49" s="26"/>
      <c r="E49" s="26"/>
      <c r="F49" s="56"/>
    </row>
    <row r="50" spans="2:6" ht="12.75">
      <c r="B50" s="1"/>
      <c r="C50" s="24" t="s">
        <v>47</v>
      </c>
      <c r="D50" s="26">
        <v>28828.28</v>
      </c>
      <c r="E50" s="26">
        <v>32533.333333333332</v>
      </c>
      <c r="F50" s="56"/>
    </row>
    <row r="51" spans="2:6" ht="12.75">
      <c r="B51" s="1"/>
      <c r="C51" s="24" t="s">
        <v>48</v>
      </c>
      <c r="D51" s="26">
        <v>26050</v>
      </c>
      <c r="E51" s="26">
        <v>28963.675213675215</v>
      </c>
      <c r="F51" s="56"/>
    </row>
    <row r="52" spans="2:6" ht="12.75">
      <c r="B52" s="1"/>
      <c r="C52" s="24" t="s">
        <v>49</v>
      </c>
      <c r="D52" s="26">
        <v>18685.66493955095</v>
      </c>
      <c r="E52" s="26">
        <v>19815.445026178008</v>
      </c>
      <c r="F52" s="56"/>
    </row>
    <row r="53" spans="2:6" ht="12.75">
      <c r="B53" s="1"/>
      <c r="C53" s="24" t="s">
        <v>51</v>
      </c>
      <c r="D53" s="26">
        <v>7787.878787878788</v>
      </c>
      <c r="E53" s="26">
        <v>7828.488372093023</v>
      </c>
      <c r="F53" s="57"/>
    </row>
    <row r="55" spans="2:6" ht="12.75">
      <c r="B55" s="27"/>
      <c r="C55" s="27" t="s">
        <v>54</v>
      </c>
      <c r="D55" s="27"/>
      <c r="E55" s="27"/>
      <c r="F55" s="27"/>
    </row>
    <row r="57" spans="2:6" ht="63.75">
      <c r="B57" s="23" t="s">
        <v>55</v>
      </c>
      <c r="C57" s="16" t="s">
        <v>42</v>
      </c>
      <c r="D57" s="28" t="s">
        <v>56</v>
      </c>
      <c r="E57" s="28" t="s">
        <v>57</v>
      </c>
      <c r="F57" s="16" t="s">
        <v>58</v>
      </c>
    </row>
    <row r="58" spans="2:6" ht="25.5">
      <c r="B58" s="29" t="s">
        <v>59</v>
      </c>
      <c r="C58" s="19" t="s">
        <v>60</v>
      </c>
      <c r="D58" s="26">
        <v>22354727.98</v>
      </c>
      <c r="E58" s="26">
        <v>22011464.91</v>
      </c>
      <c r="F58" s="30">
        <f aca="true" t="shared" si="0" ref="F58:F103">IF(E58&gt;0,D58/E58,0)</f>
        <v>1.0155947398959373</v>
      </c>
    </row>
    <row r="59" spans="2:6" ht="25.5">
      <c r="B59" s="15"/>
      <c r="C59" s="23" t="s">
        <v>61</v>
      </c>
      <c r="D59" s="26">
        <f>5163426.54+223012.75</f>
        <v>5386439.29</v>
      </c>
      <c r="E59" s="26">
        <f>5402892.62+237779.31</f>
        <v>5640671.93</v>
      </c>
      <c r="F59" s="30">
        <f t="shared" si="0"/>
        <v>0.9549286604229082</v>
      </c>
    </row>
    <row r="60" spans="2:6" ht="25.5">
      <c r="B60" s="15" t="s">
        <v>62</v>
      </c>
      <c r="C60" s="19" t="s">
        <v>63</v>
      </c>
      <c r="D60" s="26">
        <v>0</v>
      </c>
      <c r="E60" s="26">
        <v>0</v>
      </c>
      <c r="F60" s="30">
        <f t="shared" si="0"/>
        <v>0</v>
      </c>
    </row>
    <row r="61" spans="2:6" ht="38.25">
      <c r="B61" s="15" t="s">
        <v>64</v>
      </c>
      <c r="C61" s="19" t="s">
        <v>65</v>
      </c>
      <c r="D61" s="31">
        <f>SUM(D63:D74)</f>
        <v>2.98</v>
      </c>
      <c r="E61" s="31">
        <f>SUM(E63:E74)</f>
        <v>689.1</v>
      </c>
      <c r="F61" s="30">
        <f t="shared" si="0"/>
        <v>0.0043244812073719345</v>
      </c>
    </row>
    <row r="62" spans="2:6" ht="12.75">
      <c r="B62" s="15"/>
      <c r="C62" s="23" t="s">
        <v>53</v>
      </c>
      <c r="D62" s="26"/>
      <c r="E62" s="26"/>
      <c r="F62" s="30">
        <f t="shared" si="0"/>
        <v>0</v>
      </c>
    </row>
    <row r="63" spans="2:6" ht="38.25">
      <c r="B63" s="15"/>
      <c r="C63" s="19" t="s">
        <v>66</v>
      </c>
      <c r="D63" s="26">
        <v>2.98</v>
      </c>
      <c r="E63" s="26">
        <v>7.1</v>
      </c>
      <c r="F63" s="30">
        <f t="shared" si="0"/>
        <v>0.4197183098591549</v>
      </c>
    </row>
    <row r="64" spans="2:6" ht="12.75">
      <c r="B64" s="15"/>
      <c r="C64" s="23" t="s">
        <v>67</v>
      </c>
      <c r="D64" s="26">
        <v>0</v>
      </c>
      <c r="E64" s="26">
        <v>682</v>
      </c>
      <c r="F64" s="30">
        <f t="shared" si="0"/>
        <v>0</v>
      </c>
    </row>
    <row r="65" spans="2:6" ht="12.75">
      <c r="B65" s="15"/>
      <c r="C65" s="23" t="s">
        <v>68</v>
      </c>
      <c r="D65" s="26"/>
      <c r="E65" s="26"/>
      <c r="F65" s="30">
        <f t="shared" si="0"/>
        <v>0</v>
      </c>
    </row>
    <row r="66" spans="2:6" ht="12.75">
      <c r="B66" s="15"/>
      <c r="C66" s="23" t="s">
        <v>69</v>
      </c>
      <c r="D66" s="26"/>
      <c r="E66" s="26"/>
      <c r="F66" s="30">
        <f t="shared" si="0"/>
        <v>0</v>
      </c>
    </row>
    <row r="67" spans="2:6" ht="25.5">
      <c r="B67" s="15"/>
      <c r="C67" s="19" t="s">
        <v>70</v>
      </c>
      <c r="D67" s="26"/>
      <c r="E67" s="26"/>
      <c r="F67" s="30">
        <f t="shared" si="0"/>
        <v>0</v>
      </c>
    </row>
    <row r="68" spans="2:6" ht="25.5">
      <c r="B68" s="15"/>
      <c r="C68" s="19" t="s">
        <v>71</v>
      </c>
      <c r="D68" s="26"/>
      <c r="E68" s="26"/>
      <c r="F68" s="30">
        <f t="shared" si="0"/>
        <v>0</v>
      </c>
    </row>
    <row r="69" spans="2:6" ht="12.75">
      <c r="B69" s="15"/>
      <c r="C69" s="23" t="s">
        <v>72</v>
      </c>
      <c r="D69" s="26"/>
      <c r="E69" s="26"/>
      <c r="F69" s="30">
        <f t="shared" si="0"/>
        <v>0</v>
      </c>
    </row>
    <row r="70" spans="2:6" ht="25.5">
      <c r="B70" s="15"/>
      <c r="C70" s="19" t="s">
        <v>73</v>
      </c>
      <c r="D70" s="26"/>
      <c r="E70" s="26"/>
      <c r="F70" s="30">
        <f t="shared" si="0"/>
        <v>0</v>
      </c>
    </row>
    <row r="71" spans="2:6" ht="12.75">
      <c r="B71" s="15"/>
      <c r="C71" s="23" t="s">
        <v>74</v>
      </c>
      <c r="D71" s="26"/>
      <c r="E71" s="26"/>
      <c r="F71" s="30">
        <f t="shared" si="0"/>
        <v>0</v>
      </c>
    </row>
    <row r="72" spans="2:6" ht="25.5">
      <c r="B72" s="15"/>
      <c r="C72" s="23" t="s">
        <v>75</v>
      </c>
      <c r="D72" s="26"/>
      <c r="E72" s="26"/>
      <c r="F72" s="30">
        <f t="shared" si="0"/>
        <v>0</v>
      </c>
    </row>
    <row r="73" spans="2:6" ht="25.5">
      <c r="B73" s="15"/>
      <c r="C73" s="23" t="s">
        <v>76</v>
      </c>
      <c r="D73" s="26"/>
      <c r="E73" s="26"/>
      <c r="F73" s="30">
        <f t="shared" si="0"/>
        <v>0</v>
      </c>
    </row>
    <row r="74" spans="2:6" ht="12.75">
      <c r="B74" s="15"/>
      <c r="C74" s="23" t="s">
        <v>77</v>
      </c>
      <c r="D74" s="26"/>
      <c r="E74" s="26"/>
      <c r="F74" s="30">
        <f t="shared" si="0"/>
        <v>0</v>
      </c>
    </row>
    <row r="75" spans="2:6" ht="38.25">
      <c r="B75" s="15" t="s">
        <v>78</v>
      </c>
      <c r="C75" s="19" t="s">
        <v>79</v>
      </c>
      <c r="D75" s="31">
        <f>SUM(D77,D93:D94)</f>
        <v>2382699.27</v>
      </c>
      <c r="E75" s="31">
        <f>SUM(E77,E93:E94)</f>
        <v>1074900.26</v>
      </c>
      <c r="F75" s="30">
        <f t="shared" si="0"/>
        <v>2.2166701029544824</v>
      </c>
    </row>
    <row r="76" spans="2:6" ht="12.75">
      <c r="B76" s="15"/>
      <c r="C76" s="23" t="s">
        <v>53</v>
      </c>
      <c r="D76" s="26"/>
      <c r="E76" s="26"/>
      <c r="F76" s="30">
        <f t="shared" si="0"/>
        <v>0</v>
      </c>
    </row>
    <row r="77" spans="2:6" ht="25.5">
      <c r="B77" s="15"/>
      <c r="C77" s="23" t="s">
        <v>80</v>
      </c>
      <c r="D77" s="31">
        <f>SUM(D79:D92)</f>
        <v>2382699.27</v>
      </c>
      <c r="E77" s="31">
        <f>SUM(E79:E92)</f>
        <v>1074900.26</v>
      </c>
      <c r="F77" s="30">
        <f t="shared" si="0"/>
        <v>2.2166701029544824</v>
      </c>
    </row>
    <row r="78" spans="2:6" ht="12.75">
      <c r="B78" s="15"/>
      <c r="C78" s="23" t="s">
        <v>53</v>
      </c>
      <c r="D78" s="26"/>
      <c r="E78" s="26"/>
      <c r="F78" s="30">
        <f t="shared" si="0"/>
        <v>0</v>
      </c>
    </row>
    <row r="79" spans="2:6" ht="12.75">
      <c r="B79" s="15"/>
      <c r="C79" s="23" t="s">
        <v>81</v>
      </c>
      <c r="D79" s="26">
        <v>22910.78</v>
      </c>
      <c r="E79" s="26">
        <v>11369</v>
      </c>
      <c r="F79" s="30">
        <f t="shared" si="0"/>
        <v>2.0151974667956725</v>
      </c>
    </row>
    <row r="80" spans="2:6" ht="12.75">
      <c r="B80" s="15"/>
      <c r="C80" s="23" t="s">
        <v>82</v>
      </c>
      <c r="D80" s="26"/>
      <c r="E80" s="26"/>
      <c r="F80" s="30">
        <f t="shared" si="0"/>
        <v>0</v>
      </c>
    </row>
    <row r="81" spans="2:6" ht="25.5">
      <c r="B81" s="15"/>
      <c r="C81" s="19" t="s">
        <v>83</v>
      </c>
      <c r="D81" s="26">
        <v>150769.7</v>
      </c>
      <c r="E81" s="26">
        <v>29715.66</v>
      </c>
      <c r="F81" s="30">
        <f t="shared" si="0"/>
        <v>5.0737456277262565</v>
      </c>
    </row>
    <row r="82" spans="2:6" ht="12.75">
      <c r="B82" s="15"/>
      <c r="C82" s="23" t="s">
        <v>67</v>
      </c>
      <c r="D82" s="26"/>
      <c r="E82" s="26"/>
      <c r="F82" s="30">
        <f t="shared" si="0"/>
        <v>0</v>
      </c>
    </row>
    <row r="83" spans="2:6" ht="12.75">
      <c r="B83" s="15"/>
      <c r="C83" s="23" t="s">
        <v>68</v>
      </c>
      <c r="D83" s="26"/>
      <c r="E83" s="26"/>
      <c r="F83" s="30">
        <f t="shared" si="0"/>
        <v>0</v>
      </c>
    </row>
    <row r="84" spans="2:6" ht="12.75">
      <c r="B84" s="15"/>
      <c r="C84" s="23" t="s">
        <v>69</v>
      </c>
      <c r="D84" s="26">
        <v>1079638.82</v>
      </c>
      <c r="E84" s="26">
        <v>131536.23</v>
      </c>
      <c r="F84" s="30">
        <f t="shared" si="0"/>
        <v>8.207919749562535</v>
      </c>
    </row>
    <row r="85" spans="2:6" ht="25.5">
      <c r="B85" s="15"/>
      <c r="C85" s="19" t="s">
        <v>84</v>
      </c>
      <c r="D85" s="26"/>
      <c r="E85" s="26"/>
      <c r="F85" s="30">
        <f t="shared" si="0"/>
        <v>0</v>
      </c>
    </row>
    <row r="86" spans="2:6" ht="25.5">
      <c r="B86" s="15"/>
      <c r="C86" s="19" t="s">
        <v>85</v>
      </c>
      <c r="D86" s="26">
        <v>163972.47</v>
      </c>
      <c r="E86" s="26">
        <v>169909.77</v>
      </c>
      <c r="F86" s="30">
        <f t="shared" si="0"/>
        <v>0.9650561589248223</v>
      </c>
    </row>
    <row r="87" spans="2:6" ht="12.75">
      <c r="B87" s="15"/>
      <c r="C87" s="23" t="s">
        <v>72</v>
      </c>
      <c r="D87" s="26">
        <v>757907.5</v>
      </c>
      <c r="E87" s="26">
        <v>547877</v>
      </c>
      <c r="F87" s="30">
        <f t="shared" si="0"/>
        <v>1.3833533804120268</v>
      </c>
    </row>
    <row r="88" spans="2:6" ht="25.5">
      <c r="B88" s="15"/>
      <c r="C88" s="23" t="s">
        <v>86</v>
      </c>
      <c r="D88" s="26"/>
      <c r="E88" s="26">
        <v>2000</v>
      </c>
      <c r="F88" s="30">
        <f t="shared" si="0"/>
        <v>0</v>
      </c>
    </row>
    <row r="89" spans="2:6" ht="25.5">
      <c r="B89" s="15"/>
      <c r="C89" s="23" t="s">
        <v>76</v>
      </c>
      <c r="D89" s="26">
        <v>207500</v>
      </c>
      <c r="E89" s="26">
        <v>182492.6</v>
      </c>
      <c r="F89" s="30">
        <f t="shared" si="0"/>
        <v>1.137032405697546</v>
      </c>
    </row>
    <row r="90" spans="2:6" ht="38.25">
      <c r="B90" s="15"/>
      <c r="C90" s="19" t="s">
        <v>87</v>
      </c>
      <c r="D90" s="26"/>
      <c r="E90" s="26"/>
      <c r="F90" s="30">
        <f t="shared" si="0"/>
        <v>0</v>
      </c>
    </row>
    <row r="91" spans="2:6" ht="25.5">
      <c r="B91" s="15"/>
      <c r="C91" s="19" t="s">
        <v>88</v>
      </c>
      <c r="D91" s="26"/>
      <c r="E91" s="26"/>
      <c r="F91" s="30">
        <f t="shared" si="0"/>
        <v>0</v>
      </c>
    </row>
    <row r="92" spans="2:6" ht="12.75">
      <c r="B92" s="15"/>
      <c r="C92" s="23" t="s">
        <v>89</v>
      </c>
      <c r="D92" s="26"/>
      <c r="E92" s="26"/>
      <c r="F92" s="30">
        <f t="shared" si="0"/>
        <v>0</v>
      </c>
    </row>
    <row r="93" spans="2:6" ht="25.5">
      <c r="B93" s="15"/>
      <c r="C93" s="23" t="s">
        <v>90</v>
      </c>
      <c r="D93" s="26"/>
      <c r="E93" s="26"/>
      <c r="F93" s="30">
        <f t="shared" si="0"/>
        <v>0</v>
      </c>
    </row>
    <row r="94" spans="2:6" ht="25.5">
      <c r="B94" s="15"/>
      <c r="C94" s="23" t="s">
        <v>91</v>
      </c>
      <c r="D94" s="26"/>
      <c r="E94" s="26"/>
      <c r="F94" s="30">
        <f t="shared" si="0"/>
        <v>0</v>
      </c>
    </row>
    <row r="95" spans="2:6" ht="76.5">
      <c r="B95" s="15" t="s">
        <v>92</v>
      </c>
      <c r="C95" s="19" t="s">
        <v>93</v>
      </c>
      <c r="D95" s="31">
        <f>SUM(D97:D98)</f>
        <v>0</v>
      </c>
      <c r="E95" s="31">
        <f>SUM(E97:E98)</f>
        <v>0</v>
      </c>
      <c r="F95" s="30">
        <f t="shared" si="0"/>
        <v>0</v>
      </c>
    </row>
    <row r="96" spans="2:6" ht="12.75">
      <c r="B96" s="15"/>
      <c r="C96" s="23" t="s">
        <v>53</v>
      </c>
      <c r="D96" s="26"/>
      <c r="E96" s="26"/>
      <c r="F96" s="30">
        <f t="shared" si="0"/>
        <v>0</v>
      </c>
    </row>
    <row r="97" spans="2:6" ht="12.75">
      <c r="B97" s="15"/>
      <c r="C97" s="23" t="s">
        <v>94</v>
      </c>
      <c r="D97" s="26"/>
      <c r="E97" s="26"/>
      <c r="F97" s="30">
        <f t="shared" si="0"/>
        <v>0</v>
      </c>
    </row>
    <row r="98" spans="2:6" ht="12.75">
      <c r="B98" s="15"/>
      <c r="C98" s="23" t="s">
        <v>95</v>
      </c>
      <c r="D98" s="26"/>
      <c r="E98" s="26"/>
      <c r="F98" s="30">
        <f t="shared" si="0"/>
        <v>0</v>
      </c>
    </row>
    <row r="99" spans="2:6" ht="63.75">
      <c r="B99" s="15" t="s">
        <v>96</v>
      </c>
      <c r="C99" s="32" t="s">
        <v>97</v>
      </c>
      <c r="D99" s="31">
        <f>SUM(D101:D103)</f>
        <v>389992.6</v>
      </c>
      <c r="E99" s="31">
        <f>SUM(E101:E103)</f>
        <v>182492.6</v>
      </c>
      <c r="F99" s="30">
        <f t="shared" si="0"/>
        <v>2.137032405697546</v>
      </c>
    </row>
    <row r="100" spans="2:6" ht="12.75">
      <c r="B100" s="15"/>
      <c r="C100" s="23" t="s">
        <v>53</v>
      </c>
      <c r="D100" s="26"/>
      <c r="E100" s="26"/>
      <c r="F100" s="30">
        <f t="shared" si="0"/>
        <v>0</v>
      </c>
    </row>
    <row r="101" spans="2:6" ht="12.75">
      <c r="B101" s="15"/>
      <c r="C101" s="19" t="s">
        <v>98</v>
      </c>
      <c r="D101" s="26">
        <v>389992.6</v>
      </c>
      <c r="E101" s="26">
        <v>182492.6</v>
      </c>
      <c r="F101" s="30">
        <f t="shared" si="0"/>
        <v>2.137032405697546</v>
      </c>
    </row>
    <row r="102" spans="2:6" ht="12.75">
      <c r="B102" s="15"/>
      <c r="C102" s="23" t="s">
        <v>99</v>
      </c>
      <c r="D102" s="26"/>
      <c r="E102" s="26"/>
      <c r="F102" s="30">
        <f t="shared" si="0"/>
        <v>0</v>
      </c>
    </row>
    <row r="103" spans="2:6" ht="25.5">
      <c r="B103" s="15"/>
      <c r="C103" s="23" t="s">
        <v>100</v>
      </c>
      <c r="D103" s="26"/>
      <c r="E103" s="26"/>
      <c r="F103" s="30">
        <f t="shared" si="0"/>
        <v>0</v>
      </c>
    </row>
    <row r="106" spans="2:3" ht="12.75">
      <c r="B106" t="s">
        <v>101</v>
      </c>
      <c r="C106" s="33" t="s">
        <v>102</v>
      </c>
    </row>
    <row r="107" ht="12.75">
      <c r="C107" s="34" t="s">
        <v>103</v>
      </c>
    </row>
    <row r="108" spans="3:7" ht="12.75">
      <c r="C108" s="34" t="s">
        <v>104</v>
      </c>
      <c r="D108" s="10"/>
      <c r="E108" s="10"/>
      <c r="F108" s="10"/>
      <c r="G108" t="s">
        <v>105</v>
      </c>
    </row>
    <row r="109" spans="2:6" ht="12.75">
      <c r="B109" s="27" t="s">
        <v>106</v>
      </c>
      <c r="C109" t="s">
        <v>107</v>
      </c>
      <c r="E109" s="35"/>
      <c r="F109" s="35"/>
    </row>
    <row r="110" spans="2:6" ht="12.75">
      <c r="B110" s="27"/>
      <c r="C110" t="s">
        <v>108</v>
      </c>
      <c r="D110" s="10"/>
      <c r="E110" s="10"/>
      <c r="F110" s="10"/>
    </row>
    <row r="111" spans="2:6" ht="12.75">
      <c r="B111" s="27"/>
      <c r="C111" s="10"/>
      <c r="D111" s="10"/>
      <c r="E111" s="10"/>
      <c r="F111" s="10"/>
    </row>
    <row r="112" spans="2:6" ht="12.75">
      <c r="B112" s="27"/>
      <c r="C112" s="35"/>
      <c r="D112" s="35"/>
      <c r="E112" s="35"/>
      <c r="F112" s="35"/>
    </row>
    <row r="113" spans="2:6" ht="12.75">
      <c r="B113" s="27" t="s">
        <v>109</v>
      </c>
      <c r="C113" s="14" t="s">
        <v>110</v>
      </c>
      <c r="E113" s="35">
        <v>1943243.71</v>
      </c>
      <c r="F113" t="s">
        <v>111</v>
      </c>
    </row>
    <row r="114" spans="2:6" ht="12.75">
      <c r="B114" s="27"/>
      <c r="C114" s="14" t="s">
        <v>112</v>
      </c>
      <c r="D114" s="10"/>
      <c r="E114" s="10"/>
      <c r="F114" s="10"/>
    </row>
    <row r="115" spans="2:6" ht="12.75">
      <c r="B115" s="27"/>
      <c r="C115" s="36" t="s">
        <v>113</v>
      </c>
      <c r="D115" s="10"/>
      <c r="E115" s="10"/>
      <c r="F115" s="10"/>
    </row>
    <row r="116" spans="2:6" ht="12.75">
      <c r="B116" s="27"/>
      <c r="C116" s="35"/>
      <c r="D116" s="35"/>
      <c r="E116" s="35"/>
      <c r="F116" s="35"/>
    </row>
    <row r="117" spans="2:3" ht="12.75">
      <c r="B117" s="27" t="s">
        <v>114</v>
      </c>
      <c r="C117" t="s">
        <v>115</v>
      </c>
    </row>
    <row r="118" spans="2:3" ht="12.75">
      <c r="B118" s="27"/>
      <c r="C118" s="34" t="s">
        <v>116</v>
      </c>
    </row>
    <row r="119" ht="12.75">
      <c r="B119" s="27"/>
    </row>
    <row r="120" spans="2:6" ht="12.75" customHeight="1">
      <c r="B120" s="27"/>
      <c r="C120" s="53" t="s">
        <v>117</v>
      </c>
      <c r="D120" s="46" t="s">
        <v>118</v>
      </c>
      <c r="E120" s="47"/>
      <c r="F120" s="48"/>
    </row>
    <row r="121" spans="2:6" ht="12.75">
      <c r="B121" s="27"/>
      <c r="C121" s="54"/>
      <c r="D121" s="37" t="s">
        <v>119</v>
      </c>
      <c r="E121" s="37" t="s">
        <v>120</v>
      </c>
      <c r="F121" s="37" t="s">
        <v>121</v>
      </c>
    </row>
    <row r="122" spans="2:6" ht="12.75">
      <c r="B122" s="27"/>
      <c r="C122" s="15" t="s">
        <v>122</v>
      </c>
      <c r="D122" s="38" t="s">
        <v>123</v>
      </c>
      <c r="E122" s="38" t="s">
        <v>123</v>
      </c>
      <c r="F122" s="38" t="s">
        <v>123</v>
      </c>
    </row>
    <row r="123" spans="2:6" ht="12.75">
      <c r="B123" s="27"/>
      <c r="C123" s="15" t="s">
        <v>124</v>
      </c>
      <c r="D123" s="38" t="s">
        <v>123</v>
      </c>
      <c r="E123" s="38" t="s">
        <v>123</v>
      </c>
      <c r="F123" s="38" t="s">
        <v>123</v>
      </c>
    </row>
    <row r="124" ht="12.75">
      <c r="B124" s="27"/>
    </row>
    <row r="125" spans="2:3" ht="12.75">
      <c r="B125" s="27" t="s">
        <v>125</v>
      </c>
      <c r="C125" t="s">
        <v>126</v>
      </c>
    </row>
    <row r="126" ht="12.75">
      <c r="C126" t="s">
        <v>127</v>
      </c>
    </row>
    <row r="128" spans="2:8" ht="38.25" customHeight="1">
      <c r="B128" s="23" t="s">
        <v>128</v>
      </c>
      <c r="C128" s="16" t="s">
        <v>129</v>
      </c>
      <c r="D128" s="16" t="s">
        <v>130</v>
      </c>
      <c r="E128" s="28" t="s">
        <v>131</v>
      </c>
      <c r="F128" s="28" t="s">
        <v>132</v>
      </c>
      <c r="G128" s="28" t="s">
        <v>133</v>
      </c>
      <c r="H128" s="28" t="s">
        <v>134</v>
      </c>
    </row>
    <row r="129" spans="2:8" ht="114.75">
      <c r="B129" s="15">
        <v>1</v>
      </c>
      <c r="C129" s="23" t="s">
        <v>135</v>
      </c>
      <c r="D129" s="16" t="s">
        <v>136</v>
      </c>
      <c r="E129" s="16">
        <v>607</v>
      </c>
      <c r="F129" s="16">
        <v>607</v>
      </c>
      <c r="G129" s="16"/>
      <c r="H129" s="16"/>
    </row>
    <row r="130" spans="2:8" ht="12.75">
      <c r="B130" s="15">
        <v>2</v>
      </c>
      <c r="C130" s="15"/>
      <c r="D130" s="15"/>
      <c r="E130" s="15"/>
      <c r="F130" s="15"/>
      <c r="G130" s="15"/>
      <c r="H130" s="15"/>
    </row>
    <row r="132" spans="2:3" ht="12.75">
      <c r="B132" t="s">
        <v>137</v>
      </c>
      <c r="C132" t="s">
        <v>138</v>
      </c>
    </row>
    <row r="133" ht="12.75">
      <c r="C133" t="s">
        <v>41</v>
      </c>
    </row>
    <row r="135" spans="3:5" ht="33" customHeight="1">
      <c r="C135" s="28" t="s">
        <v>117</v>
      </c>
      <c r="D135" s="28" t="s">
        <v>139</v>
      </c>
      <c r="E135" s="28" t="s">
        <v>140</v>
      </c>
    </row>
    <row r="136" spans="3:5" ht="102">
      <c r="C136" s="23" t="s">
        <v>141</v>
      </c>
      <c r="D136" s="16">
        <v>607</v>
      </c>
      <c r="E136" s="16">
        <v>0</v>
      </c>
    </row>
    <row r="137" spans="3:5" ht="12.75">
      <c r="C137" s="15" t="s">
        <v>124</v>
      </c>
      <c r="D137" s="15"/>
      <c r="E137" s="15"/>
    </row>
    <row r="138" spans="3:5" ht="12.75">
      <c r="C138" s="15" t="s">
        <v>142</v>
      </c>
      <c r="D138" s="15"/>
      <c r="E138" s="15"/>
    </row>
    <row r="140" spans="2:4" ht="12.75">
      <c r="B140" s="27" t="s">
        <v>143</v>
      </c>
      <c r="C140" t="s">
        <v>144</v>
      </c>
      <c r="D140" t="s">
        <v>145</v>
      </c>
    </row>
    <row r="141" ht="12.75">
      <c r="C141" t="s">
        <v>146</v>
      </c>
    </row>
    <row r="143" spans="3:6" ht="76.5" customHeight="1">
      <c r="C143" s="28" t="s">
        <v>147</v>
      </c>
      <c r="D143" s="28" t="s">
        <v>148</v>
      </c>
      <c r="E143" s="28" t="s">
        <v>149</v>
      </c>
      <c r="F143" s="28" t="s">
        <v>150</v>
      </c>
    </row>
    <row r="144" spans="3:6" ht="12.75">
      <c r="C144" s="16" t="s">
        <v>123</v>
      </c>
      <c r="D144" s="16" t="s">
        <v>123</v>
      </c>
      <c r="E144" s="16" t="s">
        <v>123</v>
      </c>
      <c r="F144" s="16" t="s">
        <v>123</v>
      </c>
    </row>
    <row r="146" spans="3:6" ht="12.75">
      <c r="C146" t="s">
        <v>151</v>
      </c>
      <c r="D146" s="35"/>
      <c r="E146" s="35"/>
      <c r="F146" s="35"/>
    </row>
    <row r="147" spans="3:6" ht="12.75">
      <c r="C147" s="10"/>
      <c r="D147" s="10"/>
      <c r="E147" s="10"/>
      <c r="F147" s="10"/>
    </row>
    <row r="148" spans="2:3" ht="12.75">
      <c r="B148" t="s">
        <v>152</v>
      </c>
      <c r="C148" t="s">
        <v>153</v>
      </c>
    </row>
    <row r="150" spans="2:7" ht="33.75">
      <c r="B150" s="39" t="s">
        <v>154</v>
      </c>
      <c r="C150" s="28" t="s">
        <v>42</v>
      </c>
      <c r="D150" s="25" t="s">
        <v>155</v>
      </c>
      <c r="E150" s="28" t="s">
        <v>156</v>
      </c>
      <c r="F150" s="28" t="s">
        <v>157</v>
      </c>
      <c r="G150" s="28" t="s">
        <v>158</v>
      </c>
    </row>
    <row r="151" spans="2:7" ht="25.5">
      <c r="B151" s="15" t="s">
        <v>159</v>
      </c>
      <c r="C151" s="23" t="s">
        <v>160</v>
      </c>
      <c r="D151" s="40" t="s">
        <v>161</v>
      </c>
      <c r="E151" s="31">
        <f>SUM(E153:E155,E159,E164)</f>
        <v>21883736.900000002</v>
      </c>
      <c r="F151" s="31">
        <f>SUM(F153:F155,F159,F164)</f>
        <v>21084758.02</v>
      </c>
      <c r="G151" s="41">
        <f aca="true" t="shared" si="1" ref="G151:G182">E151-F151</f>
        <v>798978.8800000027</v>
      </c>
    </row>
    <row r="152" spans="2:7" ht="12.75">
      <c r="B152" s="15"/>
      <c r="C152" s="23" t="s">
        <v>53</v>
      </c>
      <c r="D152" s="40" t="s">
        <v>161</v>
      </c>
      <c r="E152" s="26"/>
      <c r="F152" s="26"/>
      <c r="G152" s="41">
        <f t="shared" si="1"/>
        <v>0</v>
      </c>
    </row>
    <row r="153" spans="2:7" ht="38.25">
      <c r="B153" s="15" t="s">
        <v>162</v>
      </c>
      <c r="C153" s="23" t="s">
        <v>163</v>
      </c>
      <c r="D153" s="40" t="s">
        <v>161</v>
      </c>
      <c r="E153" s="26">
        <v>18027563.78</v>
      </c>
      <c r="F153" s="26">
        <v>17983932.2</v>
      </c>
      <c r="G153" s="41">
        <f t="shared" si="1"/>
        <v>43631.58000000194</v>
      </c>
    </row>
    <row r="154" spans="2:7" ht="12.75">
      <c r="B154" s="15" t="s">
        <v>164</v>
      </c>
      <c r="C154" s="23" t="s">
        <v>165</v>
      </c>
      <c r="D154" s="40" t="s">
        <v>161</v>
      </c>
      <c r="E154" s="26">
        <v>3466180.52</v>
      </c>
      <c r="F154" s="26">
        <v>2918333.22</v>
      </c>
      <c r="G154" s="41">
        <f t="shared" si="1"/>
        <v>547847.2999999998</v>
      </c>
    </row>
    <row r="155" spans="2:7" ht="132" customHeight="1">
      <c r="B155" s="15" t="s">
        <v>166</v>
      </c>
      <c r="C155" s="19" t="s">
        <v>167</v>
      </c>
      <c r="D155" s="40" t="s">
        <v>161</v>
      </c>
      <c r="E155" s="31">
        <f>SUM(E157:E158)</f>
        <v>0</v>
      </c>
      <c r="F155" s="31">
        <f>SUM(F157:F158)</f>
        <v>0</v>
      </c>
      <c r="G155" s="41">
        <f t="shared" si="1"/>
        <v>0</v>
      </c>
    </row>
    <row r="156" spans="2:7" ht="12.75">
      <c r="B156" s="15"/>
      <c r="C156" s="23" t="s">
        <v>53</v>
      </c>
      <c r="D156" s="40" t="s">
        <v>161</v>
      </c>
      <c r="E156" s="26"/>
      <c r="F156" s="26"/>
      <c r="G156" s="41">
        <f t="shared" si="1"/>
        <v>0</v>
      </c>
    </row>
    <row r="157" spans="2:7" ht="12.75">
      <c r="B157" s="15"/>
      <c r="C157" s="23" t="s">
        <v>94</v>
      </c>
      <c r="D157" s="40" t="s">
        <v>161</v>
      </c>
      <c r="E157" s="26"/>
      <c r="F157" s="26"/>
      <c r="G157" s="41">
        <f t="shared" si="1"/>
        <v>0</v>
      </c>
    </row>
    <row r="158" spans="2:7" ht="12.75">
      <c r="B158" s="15"/>
      <c r="C158" s="23" t="s">
        <v>95</v>
      </c>
      <c r="D158" s="40" t="s">
        <v>161</v>
      </c>
      <c r="E158" s="26"/>
      <c r="F158" s="26"/>
      <c r="G158" s="41">
        <f t="shared" si="1"/>
        <v>0</v>
      </c>
    </row>
    <row r="159" spans="2:7" ht="38.25">
      <c r="B159" s="15" t="s">
        <v>168</v>
      </c>
      <c r="C159" s="19" t="s">
        <v>169</v>
      </c>
      <c r="D159" s="40" t="s">
        <v>161</v>
      </c>
      <c r="E159" s="31">
        <f>SUM(E161:E163)</f>
        <v>389992.6</v>
      </c>
      <c r="F159" s="31">
        <f>SUM(F161:F163)</f>
        <v>182492.6</v>
      </c>
      <c r="G159" s="41">
        <f t="shared" si="1"/>
        <v>207499.99999999997</v>
      </c>
    </row>
    <row r="160" spans="2:7" ht="12.75">
      <c r="B160" s="15"/>
      <c r="C160" s="23" t="s">
        <v>53</v>
      </c>
      <c r="D160" s="40" t="s">
        <v>161</v>
      </c>
      <c r="E160" s="26"/>
      <c r="F160" s="26"/>
      <c r="G160" s="41">
        <f t="shared" si="1"/>
        <v>0</v>
      </c>
    </row>
    <row r="161" spans="2:7" ht="12.75">
      <c r="B161" s="15"/>
      <c r="C161" s="23" t="s">
        <v>98</v>
      </c>
      <c r="D161" s="40" t="s">
        <v>161</v>
      </c>
      <c r="E161" s="26">
        <v>389992.6</v>
      </c>
      <c r="F161" s="26">
        <v>182492.6</v>
      </c>
      <c r="G161" s="41">
        <f t="shared" si="1"/>
        <v>207499.99999999997</v>
      </c>
    </row>
    <row r="162" spans="2:7" ht="12.75">
      <c r="B162" s="15"/>
      <c r="C162" s="23" t="s">
        <v>170</v>
      </c>
      <c r="D162" s="40" t="s">
        <v>161</v>
      </c>
      <c r="E162" s="26"/>
      <c r="F162" s="26"/>
      <c r="G162" s="41">
        <f t="shared" si="1"/>
        <v>0</v>
      </c>
    </row>
    <row r="163" spans="2:7" ht="12.75">
      <c r="B163" s="15"/>
      <c r="C163" s="23"/>
      <c r="D163" s="40"/>
      <c r="E163" s="26"/>
      <c r="F163" s="26"/>
      <c r="G163" s="41">
        <f t="shared" si="1"/>
        <v>0</v>
      </c>
    </row>
    <row r="164" spans="2:7" ht="25.5">
      <c r="B164" s="15" t="s">
        <v>171</v>
      </c>
      <c r="C164" s="19" t="s">
        <v>172</v>
      </c>
      <c r="D164" s="40" t="s">
        <v>161</v>
      </c>
      <c r="E164" s="26"/>
      <c r="F164" s="26"/>
      <c r="G164" s="41">
        <f t="shared" si="1"/>
        <v>0</v>
      </c>
    </row>
    <row r="165" spans="2:7" ht="38.25">
      <c r="B165" s="15" t="s">
        <v>173</v>
      </c>
      <c r="C165" s="19" t="s">
        <v>174</v>
      </c>
      <c r="D165" s="40" t="s">
        <v>161</v>
      </c>
      <c r="E165" s="31">
        <f>SUM(E167,E186,E205)</f>
        <v>21883736.900000002</v>
      </c>
      <c r="F165" s="31">
        <f>SUM(F167,F186,F205)</f>
        <v>21084758.02</v>
      </c>
      <c r="G165" s="41">
        <f t="shared" si="1"/>
        <v>798978.8800000027</v>
      </c>
    </row>
    <row r="166" spans="2:7" ht="12.75">
      <c r="B166" s="15"/>
      <c r="C166" s="23" t="s">
        <v>53</v>
      </c>
      <c r="D166" s="40" t="s">
        <v>161</v>
      </c>
      <c r="E166" s="26"/>
      <c r="F166" s="26"/>
      <c r="G166" s="41">
        <f t="shared" si="1"/>
        <v>0</v>
      </c>
    </row>
    <row r="167" spans="2:7" ht="63.75">
      <c r="B167" s="15" t="s">
        <v>175</v>
      </c>
      <c r="C167" s="19" t="s">
        <v>176</v>
      </c>
      <c r="D167" s="40" t="s">
        <v>161</v>
      </c>
      <c r="E167" s="31">
        <f>SUM(E169:E185)</f>
        <v>18027563.78</v>
      </c>
      <c r="F167" s="31">
        <f>SUM(F169:F185)</f>
        <v>17983932.2</v>
      </c>
      <c r="G167" s="41">
        <f t="shared" si="1"/>
        <v>43631.58000000194</v>
      </c>
    </row>
    <row r="168" spans="2:7" ht="12.75">
      <c r="B168" s="15"/>
      <c r="C168" s="23" t="s">
        <v>53</v>
      </c>
      <c r="D168" s="40" t="s">
        <v>161</v>
      </c>
      <c r="E168" s="26"/>
      <c r="F168" s="26"/>
      <c r="G168" s="41">
        <f t="shared" si="1"/>
        <v>0</v>
      </c>
    </row>
    <row r="169" spans="2:7" ht="12.75">
      <c r="B169" s="15"/>
      <c r="C169" s="23" t="s">
        <v>177</v>
      </c>
      <c r="D169" s="40">
        <v>211</v>
      </c>
      <c r="E169" s="26">
        <v>12177264.6</v>
      </c>
      <c r="F169" s="26">
        <v>12157129.63</v>
      </c>
      <c r="G169" s="41">
        <f t="shared" si="1"/>
        <v>20134.969999998808</v>
      </c>
    </row>
    <row r="170" spans="2:7" ht="12.75">
      <c r="B170" s="15"/>
      <c r="C170" s="23" t="s">
        <v>178</v>
      </c>
      <c r="D170" s="40">
        <v>212</v>
      </c>
      <c r="E170" s="26">
        <v>83438.02</v>
      </c>
      <c r="F170" s="26">
        <v>83438.02</v>
      </c>
      <c r="G170" s="41">
        <f t="shared" si="1"/>
        <v>0</v>
      </c>
    </row>
    <row r="171" spans="2:7" ht="25.5">
      <c r="B171" s="15"/>
      <c r="C171" s="23" t="s">
        <v>179</v>
      </c>
      <c r="D171" s="40">
        <v>213</v>
      </c>
      <c r="E171" s="26">
        <v>3532256.45</v>
      </c>
      <c r="F171" s="26">
        <v>3508761.28</v>
      </c>
      <c r="G171" s="41">
        <f t="shared" si="1"/>
        <v>23495.17000000039</v>
      </c>
    </row>
    <row r="172" spans="2:7" ht="12.75">
      <c r="B172" s="15"/>
      <c r="C172" s="23" t="s">
        <v>180</v>
      </c>
      <c r="D172" s="40">
        <v>221</v>
      </c>
      <c r="E172" s="26">
        <v>20607.04</v>
      </c>
      <c r="F172" s="26">
        <v>20607.04</v>
      </c>
      <c r="G172" s="41">
        <f t="shared" si="1"/>
        <v>0</v>
      </c>
    </row>
    <row r="173" spans="2:7" ht="12.75">
      <c r="B173" s="15"/>
      <c r="C173" s="23" t="s">
        <v>181</v>
      </c>
      <c r="D173" s="40">
        <v>222</v>
      </c>
      <c r="E173" s="26">
        <v>0</v>
      </c>
      <c r="F173" s="26">
        <v>0</v>
      </c>
      <c r="G173" s="41">
        <f t="shared" si="1"/>
        <v>0</v>
      </c>
    </row>
    <row r="174" spans="2:7" ht="12.75">
      <c r="B174" s="15"/>
      <c r="C174" s="23" t="s">
        <v>182</v>
      </c>
      <c r="D174" s="40">
        <v>223</v>
      </c>
      <c r="E174" s="26">
        <v>340172.57</v>
      </c>
      <c r="F174" s="26">
        <v>340172.57</v>
      </c>
      <c r="G174" s="41">
        <f t="shared" si="1"/>
        <v>0</v>
      </c>
    </row>
    <row r="175" spans="2:7" ht="25.5">
      <c r="B175" s="15"/>
      <c r="C175" s="23" t="s">
        <v>183</v>
      </c>
      <c r="D175" s="40">
        <v>224</v>
      </c>
      <c r="E175" s="26">
        <v>0</v>
      </c>
      <c r="F175" s="26">
        <v>0</v>
      </c>
      <c r="G175" s="41">
        <f t="shared" si="1"/>
        <v>0</v>
      </c>
    </row>
    <row r="176" spans="2:7" ht="25.5">
      <c r="B176" s="15"/>
      <c r="C176" s="23" t="s">
        <v>184</v>
      </c>
      <c r="D176" s="40">
        <v>225</v>
      </c>
      <c r="E176" s="26">
        <v>56220.19</v>
      </c>
      <c r="F176" s="26">
        <v>56218.75</v>
      </c>
      <c r="G176" s="41">
        <f t="shared" si="1"/>
        <v>1.4400000000023283</v>
      </c>
    </row>
    <row r="177" spans="2:7" ht="12.75">
      <c r="B177" s="15"/>
      <c r="C177" s="23" t="s">
        <v>185</v>
      </c>
      <c r="D177" s="40">
        <v>226</v>
      </c>
      <c r="E177" s="26">
        <v>1388704.34</v>
      </c>
      <c r="F177" s="26">
        <v>1388704.34</v>
      </c>
      <c r="G177" s="41">
        <f t="shared" si="1"/>
        <v>0</v>
      </c>
    </row>
    <row r="178" spans="2:7" ht="25.5">
      <c r="B178" s="15"/>
      <c r="C178" s="23" t="s">
        <v>186</v>
      </c>
      <c r="D178" s="40">
        <v>262</v>
      </c>
      <c r="E178" s="26">
        <v>796.5</v>
      </c>
      <c r="F178" s="26">
        <v>796.5</v>
      </c>
      <c r="G178" s="41">
        <f t="shared" si="1"/>
        <v>0</v>
      </c>
    </row>
    <row r="179" spans="2:7" ht="12.75">
      <c r="B179" s="15"/>
      <c r="C179" s="23" t="s">
        <v>187</v>
      </c>
      <c r="D179" s="40">
        <v>290</v>
      </c>
      <c r="E179" s="26">
        <v>427562.07</v>
      </c>
      <c r="F179" s="26">
        <v>427562.07</v>
      </c>
      <c r="G179" s="41">
        <f t="shared" si="1"/>
        <v>0</v>
      </c>
    </row>
    <row r="180" spans="2:7" ht="25.5">
      <c r="B180" s="15"/>
      <c r="C180" s="23" t="s">
        <v>188</v>
      </c>
      <c r="D180" s="40">
        <v>310</v>
      </c>
      <c r="E180" s="26">
        <v>0</v>
      </c>
      <c r="F180" s="26">
        <v>0</v>
      </c>
      <c r="G180" s="41">
        <f t="shared" si="1"/>
        <v>0</v>
      </c>
    </row>
    <row r="181" spans="2:7" ht="25.5">
      <c r="B181" s="15"/>
      <c r="C181" s="23" t="s">
        <v>189</v>
      </c>
      <c r="D181" s="40">
        <v>320</v>
      </c>
      <c r="E181" s="26">
        <v>0</v>
      </c>
      <c r="F181" s="26">
        <v>0</v>
      </c>
      <c r="G181" s="41">
        <f t="shared" si="1"/>
        <v>0</v>
      </c>
    </row>
    <row r="182" spans="2:7" ht="25.5">
      <c r="B182" s="15"/>
      <c r="C182" s="23" t="s">
        <v>190</v>
      </c>
      <c r="D182" s="40">
        <v>330</v>
      </c>
      <c r="E182" s="26">
        <v>0</v>
      </c>
      <c r="F182" s="26">
        <v>0</v>
      </c>
      <c r="G182" s="41">
        <f t="shared" si="1"/>
        <v>0</v>
      </c>
    </row>
    <row r="183" spans="2:7" ht="25.5">
      <c r="B183" s="15"/>
      <c r="C183" s="23" t="s">
        <v>191</v>
      </c>
      <c r="D183" s="40">
        <v>340</v>
      </c>
      <c r="E183" s="26">
        <v>542</v>
      </c>
      <c r="F183" s="26">
        <v>542</v>
      </c>
      <c r="G183" s="41">
        <f aca="true" t="shared" si="2" ref="G183:G214">E183-F183</f>
        <v>0</v>
      </c>
    </row>
    <row r="184" spans="2:7" ht="51">
      <c r="B184" s="15"/>
      <c r="C184" s="19" t="s">
        <v>192</v>
      </c>
      <c r="D184" s="40">
        <v>520</v>
      </c>
      <c r="E184" s="26">
        <v>0</v>
      </c>
      <c r="F184" s="26">
        <v>0</v>
      </c>
      <c r="G184" s="41">
        <f t="shared" si="2"/>
        <v>0</v>
      </c>
    </row>
    <row r="185" spans="2:7" ht="38.25">
      <c r="B185" s="15"/>
      <c r="C185" s="19" t="s">
        <v>193</v>
      </c>
      <c r="D185" s="40">
        <v>530</v>
      </c>
      <c r="E185" s="26">
        <v>0</v>
      </c>
      <c r="F185" s="26">
        <v>0</v>
      </c>
      <c r="G185" s="41">
        <f t="shared" si="2"/>
        <v>0</v>
      </c>
    </row>
    <row r="186" spans="2:7" ht="25.5">
      <c r="B186" s="15" t="s">
        <v>62</v>
      </c>
      <c r="C186" s="23" t="s">
        <v>194</v>
      </c>
      <c r="D186" s="40" t="s">
        <v>161</v>
      </c>
      <c r="E186" s="31">
        <f>SUM(E188:E204)</f>
        <v>3466180.52</v>
      </c>
      <c r="F186" s="31">
        <f>SUM(F188:F204)</f>
        <v>2918333.22</v>
      </c>
      <c r="G186" s="41">
        <f t="shared" si="2"/>
        <v>547847.2999999998</v>
      </c>
    </row>
    <row r="187" spans="2:7" ht="12.75">
      <c r="B187" s="15"/>
      <c r="C187" s="23" t="s">
        <v>53</v>
      </c>
      <c r="D187" s="40" t="s">
        <v>161</v>
      </c>
      <c r="E187" s="26"/>
      <c r="F187" s="26"/>
      <c r="G187" s="41">
        <f t="shared" si="2"/>
        <v>0</v>
      </c>
    </row>
    <row r="188" spans="2:7" ht="12.75">
      <c r="B188" s="15"/>
      <c r="C188" s="23" t="s">
        <v>177</v>
      </c>
      <c r="D188" s="40">
        <v>211</v>
      </c>
      <c r="E188" s="26">
        <v>265233.25</v>
      </c>
      <c r="F188" s="26">
        <v>265233.25</v>
      </c>
      <c r="G188" s="41">
        <f t="shared" si="2"/>
        <v>0</v>
      </c>
    </row>
    <row r="189" spans="2:7" ht="12.75">
      <c r="B189" s="15"/>
      <c r="C189" s="23" t="s">
        <v>178</v>
      </c>
      <c r="D189" s="40">
        <v>212</v>
      </c>
      <c r="E189" s="26">
        <v>0</v>
      </c>
      <c r="F189" s="26">
        <v>0</v>
      </c>
      <c r="G189" s="41">
        <f t="shared" si="2"/>
        <v>0</v>
      </c>
    </row>
    <row r="190" spans="2:7" ht="25.5">
      <c r="B190" s="15"/>
      <c r="C190" s="23" t="s">
        <v>179</v>
      </c>
      <c r="D190" s="40">
        <v>213</v>
      </c>
      <c r="E190" s="26">
        <v>80100.31</v>
      </c>
      <c r="F190" s="26">
        <v>80100.31</v>
      </c>
      <c r="G190" s="41">
        <f t="shared" si="2"/>
        <v>0</v>
      </c>
    </row>
    <row r="191" spans="2:7" ht="12.75">
      <c r="B191" s="15"/>
      <c r="C191" s="23" t="s">
        <v>180</v>
      </c>
      <c r="D191" s="40">
        <v>221</v>
      </c>
      <c r="E191" s="26">
        <v>0</v>
      </c>
      <c r="F191" s="26">
        <v>0</v>
      </c>
      <c r="G191" s="41">
        <f t="shared" si="2"/>
        <v>0</v>
      </c>
    </row>
    <row r="192" spans="2:7" ht="12.75">
      <c r="B192" s="15"/>
      <c r="C192" s="23" t="s">
        <v>181</v>
      </c>
      <c r="D192" s="40">
        <v>222</v>
      </c>
      <c r="E192" s="26">
        <v>0</v>
      </c>
      <c r="F192" s="26">
        <v>0</v>
      </c>
      <c r="G192" s="41">
        <f t="shared" si="2"/>
        <v>0</v>
      </c>
    </row>
    <row r="193" spans="2:7" ht="12.75">
      <c r="B193" s="15"/>
      <c r="C193" s="23" t="s">
        <v>182</v>
      </c>
      <c r="D193" s="40">
        <v>223</v>
      </c>
      <c r="E193" s="26">
        <v>0</v>
      </c>
      <c r="F193" s="26">
        <v>0</v>
      </c>
      <c r="G193" s="41">
        <f t="shared" si="2"/>
        <v>0</v>
      </c>
    </row>
    <row r="194" spans="2:7" ht="25.5">
      <c r="B194" s="15"/>
      <c r="C194" s="23" t="s">
        <v>183</v>
      </c>
      <c r="D194" s="40">
        <v>224</v>
      </c>
      <c r="E194" s="26">
        <v>0</v>
      </c>
      <c r="F194" s="26">
        <v>0</v>
      </c>
      <c r="G194" s="41">
        <f t="shared" si="2"/>
        <v>0</v>
      </c>
    </row>
    <row r="195" spans="2:7" ht="25.5">
      <c r="B195" s="15"/>
      <c r="C195" s="23" t="s">
        <v>184</v>
      </c>
      <c r="D195" s="40">
        <v>225</v>
      </c>
      <c r="E195" s="26">
        <v>2467426.96</v>
      </c>
      <c r="F195" s="26">
        <v>1927091.81</v>
      </c>
      <c r="G195" s="41">
        <f t="shared" si="2"/>
        <v>540335.1499999999</v>
      </c>
    </row>
    <row r="196" spans="2:7" ht="12.75">
      <c r="B196" s="15"/>
      <c r="C196" s="23" t="s">
        <v>185</v>
      </c>
      <c r="D196" s="40">
        <v>226</v>
      </c>
      <c r="E196" s="26">
        <v>540428.5</v>
      </c>
      <c r="F196" s="26">
        <v>532916.35</v>
      </c>
      <c r="G196" s="41">
        <f t="shared" si="2"/>
        <v>7512.150000000023</v>
      </c>
    </row>
    <row r="197" spans="2:7" ht="25.5">
      <c r="B197" s="15"/>
      <c r="C197" s="23" t="s">
        <v>186</v>
      </c>
      <c r="D197" s="40">
        <v>262</v>
      </c>
      <c r="E197" s="26">
        <v>206.5</v>
      </c>
      <c r="F197" s="26">
        <v>206.5</v>
      </c>
      <c r="G197" s="41">
        <f t="shared" si="2"/>
        <v>0</v>
      </c>
    </row>
    <row r="198" spans="2:7" ht="12.75">
      <c r="B198" s="15"/>
      <c r="C198" s="15" t="s">
        <v>187</v>
      </c>
      <c r="D198" s="40">
        <v>290</v>
      </c>
      <c r="E198" s="26">
        <v>0</v>
      </c>
      <c r="F198" s="26">
        <v>0</v>
      </c>
      <c r="G198" s="41">
        <f t="shared" si="2"/>
        <v>0</v>
      </c>
    </row>
    <row r="199" spans="2:7" ht="12.75">
      <c r="B199" s="15"/>
      <c r="C199" s="15" t="s">
        <v>195</v>
      </c>
      <c r="D199" s="40">
        <v>310</v>
      </c>
      <c r="E199" s="26">
        <v>2000</v>
      </c>
      <c r="F199" s="26">
        <v>2000</v>
      </c>
      <c r="G199" s="41">
        <f t="shared" si="2"/>
        <v>0</v>
      </c>
    </row>
    <row r="200" spans="2:7" ht="25.5">
      <c r="B200" s="15"/>
      <c r="C200" s="23" t="s">
        <v>189</v>
      </c>
      <c r="D200" s="40">
        <v>320</v>
      </c>
      <c r="E200" s="26">
        <v>0</v>
      </c>
      <c r="F200" s="26">
        <v>0</v>
      </c>
      <c r="G200" s="41">
        <f t="shared" si="2"/>
        <v>0</v>
      </c>
    </row>
    <row r="201" spans="2:7" ht="25.5">
      <c r="B201" s="15"/>
      <c r="C201" s="23" t="s">
        <v>190</v>
      </c>
      <c r="D201" s="40">
        <v>330</v>
      </c>
      <c r="E201" s="26">
        <v>0</v>
      </c>
      <c r="F201" s="26">
        <v>0</v>
      </c>
      <c r="G201" s="41">
        <f t="shared" si="2"/>
        <v>0</v>
      </c>
    </row>
    <row r="202" spans="2:7" ht="25.5">
      <c r="B202" s="15"/>
      <c r="C202" s="23" t="s">
        <v>191</v>
      </c>
      <c r="D202" s="40">
        <v>340</v>
      </c>
      <c r="E202" s="26">
        <v>110785</v>
      </c>
      <c r="F202" s="26">
        <v>110785</v>
      </c>
      <c r="G202" s="41">
        <f t="shared" si="2"/>
        <v>0</v>
      </c>
    </row>
    <row r="203" spans="2:7" ht="51">
      <c r="B203" s="15"/>
      <c r="C203" s="23" t="s">
        <v>196</v>
      </c>
      <c r="D203" s="40">
        <v>520</v>
      </c>
      <c r="E203" s="26">
        <v>0</v>
      </c>
      <c r="F203" s="26">
        <v>0</v>
      </c>
      <c r="G203" s="41">
        <f t="shared" si="2"/>
        <v>0</v>
      </c>
    </row>
    <row r="204" spans="2:7" ht="51">
      <c r="B204" s="15"/>
      <c r="C204" s="19" t="s">
        <v>197</v>
      </c>
      <c r="D204" s="40">
        <v>530</v>
      </c>
      <c r="E204" s="26">
        <v>0</v>
      </c>
      <c r="F204" s="26">
        <v>0</v>
      </c>
      <c r="G204" s="41">
        <f t="shared" si="2"/>
        <v>0</v>
      </c>
    </row>
    <row r="205" spans="2:7" ht="38.25">
      <c r="B205" s="15" t="s">
        <v>198</v>
      </c>
      <c r="C205" s="19" t="s">
        <v>199</v>
      </c>
      <c r="D205" s="40" t="s">
        <v>161</v>
      </c>
      <c r="E205" s="31">
        <f>SUM(E206:E223)</f>
        <v>389992.6</v>
      </c>
      <c r="F205" s="31">
        <f>SUM(F206:F223)</f>
        <v>182492.6</v>
      </c>
      <c r="G205" s="41">
        <f t="shared" si="2"/>
        <v>207499.99999999997</v>
      </c>
    </row>
    <row r="206" spans="2:7" ht="12.75">
      <c r="B206" s="15"/>
      <c r="C206" s="23" t="s">
        <v>53</v>
      </c>
      <c r="D206" s="40" t="s">
        <v>161</v>
      </c>
      <c r="E206" s="26"/>
      <c r="F206" s="26"/>
      <c r="G206" s="41">
        <f t="shared" si="2"/>
        <v>0</v>
      </c>
    </row>
    <row r="207" spans="2:7" ht="12.75">
      <c r="B207" s="15"/>
      <c r="C207" s="23" t="s">
        <v>177</v>
      </c>
      <c r="D207" s="40">
        <v>211</v>
      </c>
      <c r="E207" s="26">
        <v>0</v>
      </c>
      <c r="F207" s="26">
        <v>0</v>
      </c>
      <c r="G207" s="41">
        <f t="shared" si="2"/>
        <v>0</v>
      </c>
    </row>
    <row r="208" spans="2:7" ht="12.75">
      <c r="B208" s="15"/>
      <c r="C208" s="23" t="s">
        <v>178</v>
      </c>
      <c r="D208" s="40">
        <v>212</v>
      </c>
      <c r="E208" s="26">
        <v>0</v>
      </c>
      <c r="F208" s="26">
        <v>0</v>
      </c>
      <c r="G208" s="41">
        <f t="shared" si="2"/>
        <v>0</v>
      </c>
    </row>
    <row r="209" spans="2:7" ht="25.5">
      <c r="B209" s="15"/>
      <c r="C209" s="23" t="s">
        <v>179</v>
      </c>
      <c r="D209" s="40">
        <v>213</v>
      </c>
      <c r="E209" s="26">
        <v>0</v>
      </c>
      <c r="F209" s="26">
        <v>0</v>
      </c>
      <c r="G209" s="41">
        <f t="shared" si="2"/>
        <v>0</v>
      </c>
    </row>
    <row r="210" spans="2:7" ht="12.75">
      <c r="B210" s="15"/>
      <c r="C210" s="23" t="s">
        <v>180</v>
      </c>
      <c r="D210" s="40">
        <v>221</v>
      </c>
      <c r="E210" s="26">
        <v>0</v>
      </c>
      <c r="F210" s="26">
        <v>0</v>
      </c>
      <c r="G210" s="41">
        <f t="shared" si="2"/>
        <v>0</v>
      </c>
    </row>
    <row r="211" spans="2:7" ht="12.75">
      <c r="B211" s="15"/>
      <c r="C211" s="23" t="s">
        <v>181</v>
      </c>
      <c r="D211" s="40">
        <v>222</v>
      </c>
      <c r="E211" s="26">
        <v>0</v>
      </c>
      <c r="F211" s="26">
        <v>0</v>
      </c>
      <c r="G211" s="41">
        <f t="shared" si="2"/>
        <v>0</v>
      </c>
    </row>
    <row r="212" spans="2:7" ht="12.75">
      <c r="B212" s="15"/>
      <c r="C212" s="23" t="s">
        <v>182</v>
      </c>
      <c r="D212" s="40">
        <v>223</v>
      </c>
      <c r="E212" s="26">
        <v>0</v>
      </c>
      <c r="F212" s="26">
        <v>0</v>
      </c>
      <c r="G212" s="41">
        <f t="shared" si="2"/>
        <v>0</v>
      </c>
    </row>
    <row r="213" spans="2:7" ht="25.5">
      <c r="B213" s="15"/>
      <c r="C213" s="23" t="s">
        <v>183</v>
      </c>
      <c r="D213" s="40">
        <v>224</v>
      </c>
      <c r="E213" s="26">
        <v>0</v>
      </c>
      <c r="F213" s="26">
        <v>0</v>
      </c>
      <c r="G213" s="41">
        <f t="shared" si="2"/>
        <v>0</v>
      </c>
    </row>
    <row r="214" spans="2:7" ht="25.5">
      <c r="B214" s="15"/>
      <c r="C214" s="23" t="s">
        <v>184</v>
      </c>
      <c r="D214" s="40">
        <v>225</v>
      </c>
      <c r="E214" s="26">
        <v>0</v>
      </c>
      <c r="F214" s="26">
        <v>0</v>
      </c>
      <c r="G214" s="41">
        <f t="shared" si="2"/>
        <v>0</v>
      </c>
    </row>
    <row r="215" spans="2:7" ht="12.75">
      <c r="B215" s="15"/>
      <c r="C215" s="23" t="s">
        <v>185</v>
      </c>
      <c r="D215" s="40">
        <v>226</v>
      </c>
      <c r="E215" s="26">
        <v>0</v>
      </c>
      <c r="F215" s="26">
        <v>0</v>
      </c>
      <c r="G215" s="41">
        <f aca="true" t="shared" si="3" ref="G215:G223">E215-F215</f>
        <v>0</v>
      </c>
    </row>
    <row r="216" spans="2:7" ht="25.5">
      <c r="B216" s="15"/>
      <c r="C216" s="23" t="s">
        <v>186</v>
      </c>
      <c r="D216" s="40">
        <v>262</v>
      </c>
      <c r="E216" s="26">
        <v>0</v>
      </c>
      <c r="F216" s="26">
        <v>0</v>
      </c>
      <c r="G216" s="41">
        <f t="shared" si="3"/>
        <v>0</v>
      </c>
    </row>
    <row r="217" spans="2:7" ht="12.75">
      <c r="B217" s="15"/>
      <c r="C217" s="23" t="s">
        <v>187</v>
      </c>
      <c r="D217" s="40">
        <v>290</v>
      </c>
      <c r="E217" s="26">
        <v>0</v>
      </c>
      <c r="F217" s="26">
        <v>0</v>
      </c>
      <c r="G217" s="41">
        <f t="shared" si="3"/>
        <v>0</v>
      </c>
    </row>
    <row r="218" spans="2:7" ht="25.5">
      <c r="B218" s="15"/>
      <c r="C218" s="23" t="s">
        <v>195</v>
      </c>
      <c r="D218" s="40">
        <v>310</v>
      </c>
      <c r="E218" s="26">
        <v>0</v>
      </c>
      <c r="F218" s="26">
        <v>0</v>
      </c>
      <c r="G218" s="41">
        <f t="shared" si="3"/>
        <v>0</v>
      </c>
    </row>
    <row r="219" spans="2:7" ht="25.5">
      <c r="B219" s="15"/>
      <c r="C219" s="23" t="s">
        <v>189</v>
      </c>
      <c r="D219" s="40">
        <v>320</v>
      </c>
      <c r="E219" s="26">
        <v>0</v>
      </c>
      <c r="F219" s="26">
        <v>0</v>
      </c>
      <c r="G219" s="41">
        <f t="shared" si="3"/>
        <v>0</v>
      </c>
    </row>
    <row r="220" spans="2:7" ht="25.5">
      <c r="B220" s="15"/>
      <c r="C220" s="23" t="s">
        <v>190</v>
      </c>
      <c r="D220" s="40">
        <v>330</v>
      </c>
      <c r="E220" s="26">
        <v>0</v>
      </c>
      <c r="F220" s="26">
        <v>0</v>
      </c>
      <c r="G220" s="41">
        <f t="shared" si="3"/>
        <v>0</v>
      </c>
    </row>
    <row r="221" spans="2:7" ht="25.5">
      <c r="B221" s="15"/>
      <c r="C221" s="23" t="s">
        <v>191</v>
      </c>
      <c r="D221" s="40">
        <v>340</v>
      </c>
      <c r="E221" s="26">
        <v>389992.6</v>
      </c>
      <c r="F221" s="26">
        <v>182492.6</v>
      </c>
      <c r="G221" s="41">
        <f t="shared" si="3"/>
        <v>207499.99999999997</v>
      </c>
    </row>
    <row r="222" spans="2:7" ht="51">
      <c r="B222" s="15"/>
      <c r="C222" s="19" t="s">
        <v>200</v>
      </c>
      <c r="D222" s="40">
        <v>520</v>
      </c>
      <c r="E222" s="26">
        <v>0</v>
      </c>
      <c r="F222" s="26">
        <v>0</v>
      </c>
      <c r="G222" s="41">
        <f t="shared" si="3"/>
        <v>0</v>
      </c>
    </row>
    <row r="223" spans="2:7" ht="38.25">
      <c r="B223" s="15"/>
      <c r="C223" s="19" t="s">
        <v>193</v>
      </c>
      <c r="D223" s="40">
        <v>530</v>
      </c>
      <c r="E223" s="26">
        <v>0</v>
      </c>
      <c r="F223" s="26">
        <v>0</v>
      </c>
      <c r="G223" s="41">
        <f t="shared" si="3"/>
        <v>0</v>
      </c>
    </row>
    <row r="227" ht="12.75">
      <c r="C227" t="s">
        <v>201</v>
      </c>
    </row>
    <row r="228" ht="12.75">
      <c r="D228" t="s">
        <v>202</v>
      </c>
    </row>
    <row r="230" spans="2:7" ht="25.5">
      <c r="B230" s="39" t="s">
        <v>203</v>
      </c>
      <c r="C230" s="61" t="s">
        <v>129</v>
      </c>
      <c r="D230" s="61"/>
      <c r="E230" s="61"/>
      <c r="F230" s="39" t="s">
        <v>204</v>
      </c>
      <c r="G230" s="39" t="s">
        <v>205</v>
      </c>
    </row>
    <row r="231" spans="2:7" ht="54.75" customHeight="1">
      <c r="B231" s="42" t="s">
        <v>206</v>
      </c>
      <c r="C231" s="62" t="s">
        <v>207</v>
      </c>
      <c r="D231" s="59"/>
      <c r="E231" s="60"/>
      <c r="F231" s="40">
        <v>17546399.5</v>
      </c>
      <c r="G231" s="40">
        <v>17546399.5</v>
      </c>
    </row>
    <row r="232" spans="2:7" ht="12.75">
      <c r="B232" s="42"/>
      <c r="C232" s="58" t="s">
        <v>53</v>
      </c>
      <c r="D232" s="59"/>
      <c r="E232" s="60"/>
      <c r="F232" s="40"/>
      <c r="G232" s="15"/>
    </row>
    <row r="233" spans="2:7" ht="12.75">
      <c r="B233" s="43" t="s">
        <v>208</v>
      </c>
      <c r="C233" s="58" t="s">
        <v>209</v>
      </c>
      <c r="D233" s="59"/>
      <c r="E233" s="60"/>
      <c r="F233" s="40">
        <v>0</v>
      </c>
      <c r="G233" s="15">
        <v>0</v>
      </c>
    </row>
    <row r="234" spans="2:7" ht="12.75" customHeight="1">
      <c r="B234" s="42" t="s">
        <v>210</v>
      </c>
      <c r="C234" s="58" t="s">
        <v>211</v>
      </c>
      <c r="D234" s="59"/>
      <c r="E234" s="60"/>
      <c r="F234" s="40">
        <v>0</v>
      </c>
      <c r="G234" s="15">
        <v>0</v>
      </c>
    </row>
    <row r="235" spans="2:7" ht="52.5" customHeight="1">
      <c r="B235" s="42" t="s">
        <v>212</v>
      </c>
      <c r="C235" s="58" t="s">
        <v>213</v>
      </c>
      <c r="D235" s="59"/>
      <c r="E235" s="60"/>
      <c r="F235" s="40" t="s">
        <v>214</v>
      </c>
      <c r="G235" s="40">
        <v>17546399.5</v>
      </c>
    </row>
    <row r="236" spans="2:7" ht="51.75" customHeight="1">
      <c r="B236" s="42" t="s">
        <v>215</v>
      </c>
      <c r="C236" s="58" t="s">
        <v>216</v>
      </c>
      <c r="D236" s="59"/>
      <c r="E236" s="60"/>
      <c r="F236" s="40" t="s">
        <v>161</v>
      </c>
      <c r="G236" s="15">
        <v>0</v>
      </c>
    </row>
    <row r="237" spans="2:7" ht="54.75" customHeight="1">
      <c r="B237" s="42" t="s">
        <v>217</v>
      </c>
      <c r="C237" s="58" t="s">
        <v>218</v>
      </c>
      <c r="D237" s="59"/>
      <c r="E237" s="60"/>
      <c r="F237" s="40">
        <v>5402892.62</v>
      </c>
      <c r="G237" s="15">
        <v>5163426.54</v>
      </c>
    </row>
    <row r="238" spans="2:7" ht="12.75">
      <c r="B238" s="42"/>
      <c r="C238" s="58" t="s">
        <v>53</v>
      </c>
      <c r="D238" s="59"/>
      <c r="E238" s="60"/>
      <c r="F238" s="40"/>
      <c r="G238" s="15"/>
    </row>
    <row r="239" spans="2:7" ht="12.75">
      <c r="B239" s="42" t="s">
        <v>219</v>
      </c>
      <c r="C239" s="58" t="s">
        <v>209</v>
      </c>
      <c r="D239" s="59"/>
      <c r="E239" s="60"/>
      <c r="F239" s="40">
        <v>0</v>
      </c>
      <c r="G239" s="15">
        <v>0</v>
      </c>
    </row>
    <row r="240" spans="2:7" ht="12.75" customHeight="1">
      <c r="B240" s="42"/>
      <c r="C240" s="58" t="s">
        <v>211</v>
      </c>
      <c r="D240" s="59"/>
      <c r="E240" s="60"/>
      <c r="F240" s="40">
        <v>0</v>
      </c>
      <c r="G240" s="15">
        <v>0</v>
      </c>
    </row>
    <row r="241" spans="2:7" ht="57.75" customHeight="1">
      <c r="B241" s="42" t="s">
        <v>220</v>
      </c>
      <c r="C241" s="58" t="s">
        <v>221</v>
      </c>
      <c r="D241" s="59"/>
      <c r="E241" s="60"/>
      <c r="F241" s="40" t="s">
        <v>161</v>
      </c>
      <c r="G241" s="15">
        <v>5163426.54</v>
      </c>
    </row>
    <row r="242" spans="2:7" ht="41.25" customHeight="1">
      <c r="B242" s="42" t="s">
        <v>222</v>
      </c>
      <c r="C242" s="58" t="s">
        <v>223</v>
      </c>
      <c r="D242" s="59"/>
      <c r="E242" s="60"/>
      <c r="F242" s="40" t="s">
        <v>161</v>
      </c>
      <c r="G242" s="15">
        <v>0</v>
      </c>
    </row>
    <row r="243" spans="2:7" ht="56.25" customHeight="1">
      <c r="B243" s="42" t="s">
        <v>224</v>
      </c>
      <c r="C243" s="58" t="s">
        <v>225</v>
      </c>
      <c r="D243" s="59"/>
      <c r="E243" s="60"/>
      <c r="F243" s="40">
        <v>4465065.41</v>
      </c>
      <c r="G243" s="40">
        <v>4938215.23</v>
      </c>
    </row>
    <row r="244" spans="2:7" ht="12.75">
      <c r="B244" s="42"/>
      <c r="C244" s="58" t="s">
        <v>53</v>
      </c>
      <c r="D244" s="59"/>
      <c r="E244" s="60"/>
      <c r="F244" s="40"/>
      <c r="G244" s="15"/>
    </row>
    <row r="245" spans="2:7" ht="12.75">
      <c r="B245" s="42" t="s">
        <v>226</v>
      </c>
      <c r="C245" s="58" t="s">
        <v>209</v>
      </c>
      <c r="D245" s="59"/>
      <c r="E245" s="60"/>
      <c r="F245" s="40">
        <v>0</v>
      </c>
      <c r="G245" s="15">
        <v>0</v>
      </c>
    </row>
    <row r="246" spans="2:7" ht="12.75" customHeight="1">
      <c r="B246" s="42" t="s">
        <v>227</v>
      </c>
      <c r="C246" s="58" t="s">
        <v>211</v>
      </c>
      <c r="D246" s="59"/>
      <c r="E246" s="60"/>
      <c r="F246" s="40">
        <v>0</v>
      </c>
      <c r="G246" s="15">
        <v>0</v>
      </c>
    </row>
    <row r="247" spans="2:7" ht="39.75" customHeight="1">
      <c r="B247" s="42" t="s">
        <v>228</v>
      </c>
      <c r="C247" s="58" t="s">
        <v>229</v>
      </c>
      <c r="D247" s="59"/>
      <c r="E247" s="60"/>
      <c r="F247" s="40" t="s">
        <v>161</v>
      </c>
      <c r="G247" s="15">
        <v>1381510.4</v>
      </c>
    </row>
    <row r="248" spans="2:7" ht="57" customHeight="1">
      <c r="B248" s="42" t="s">
        <v>230</v>
      </c>
      <c r="C248" s="58" t="s">
        <v>231</v>
      </c>
      <c r="D248" s="59"/>
      <c r="E248" s="60"/>
      <c r="F248" s="40">
        <v>475628.54</v>
      </c>
      <c r="G248" s="15">
        <v>535276.65</v>
      </c>
    </row>
    <row r="249" spans="2:7" ht="12.75">
      <c r="B249" s="42"/>
      <c r="C249" s="58" t="s">
        <v>53</v>
      </c>
      <c r="D249" s="59"/>
      <c r="E249" s="60"/>
      <c r="F249" s="40"/>
      <c r="G249" s="15"/>
    </row>
    <row r="250" spans="2:7" ht="12.75">
      <c r="B250" s="42" t="s">
        <v>232</v>
      </c>
      <c r="C250" s="58" t="s">
        <v>209</v>
      </c>
      <c r="D250" s="59"/>
      <c r="E250" s="60"/>
      <c r="F250" s="40">
        <v>0</v>
      </c>
      <c r="G250" s="15">
        <v>0</v>
      </c>
    </row>
    <row r="251" spans="2:7" ht="18.75" customHeight="1">
      <c r="B251" s="42" t="s">
        <v>233</v>
      </c>
      <c r="C251" s="58" t="s">
        <v>211</v>
      </c>
      <c r="D251" s="59"/>
      <c r="E251" s="60"/>
      <c r="F251" s="40">
        <v>0</v>
      </c>
      <c r="G251" s="15">
        <v>0</v>
      </c>
    </row>
    <row r="252" spans="2:7" ht="46.5" customHeight="1">
      <c r="B252" s="42" t="s">
        <v>234</v>
      </c>
      <c r="C252" s="58" t="s">
        <v>235</v>
      </c>
      <c r="D252" s="59"/>
      <c r="E252" s="60"/>
      <c r="F252" s="40" t="s">
        <v>161</v>
      </c>
      <c r="G252" s="15">
        <v>223012.75</v>
      </c>
    </row>
    <row r="253" spans="2:7" ht="57" customHeight="1">
      <c r="B253" s="42" t="s">
        <v>236</v>
      </c>
      <c r="C253" s="58" t="s">
        <v>237</v>
      </c>
      <c r="D253" s="59"/>
      <c r="E253" s="60"/>
      <c r="F253" s="40">
        <v>16844</v>
      </c>
      <c r="G253" s="15">
        <v>16844</v>
      </c>
    </row>
    <row r="254" spans="2:7" ht="12.75">
      <c r="B254" s="42"/>
      <c r="C254" s="58" t="s">
        <v>53</v>
      </c>
      <c r="D254" s="59"/>
      <c r="E254" s="60"/>
      <c r="F254" s="40"/>
      <c r="G254" s="15"/>
    </row>
    <row r="255" spans="2:7" ht="12.75">
      <c r="B255" s="43" t="s">
        <v>238</v>
      </c>
      <c r="C255" s="58" t="s">
        <v>239</v>
      </c>
      <c r="D255" s="59"/>
      <c r="E255" s="60"/>
      <c r="F255" s="40"/>
      <c r="G255" s="15"/>
    </row>
    <row r="256" spans="2:7" ht="12.75" customHeight="1">
      <c r="B256" s="42" t="s">
        <v>240</v>
      </c>
      <c r="C256" s="58" t="s">
        <v>241</v>
      </c>
      <c r="D256" s="59"/>
      <c r="E256" s="60"/>
      <c r="F256" s="40"/>
      <c r="G256" s="15"/>
    </row>
    <row r="257" spans="2:7" ht="42.75" customHeight="1">
      <c r="B257" s="42" t="s">
        <v>242</v>
      </c>
      <c r="C257" s="58" t="s">
        <v>243</v>
      </c>
      <c r="D257" s="59"/>
      <c r="E257" s="60"/>
      <c r="F257" s="40"/>
      <c r="G257" s="15"/>
    </row>
    <row r="258" spans="2:7" ht="56.25" customHeight="1">
      <c r="B258" s="42" t="s">
        <v>244</v>
      </c>
      <c r="C258" s="58" t="s">
        <v>245</v>
      </c>
      <c r="D258" s="59"/>
      <c r="E258" s="60"/>
      <c r="F258" s="40"/>
      <c r="G258" s="15"/>
    </row>
  </sheetData>
  <sheetProtection/>
  <mergeCells count="41">
    <mergeCell ref="F48:F53"/>
    <mergeCell ref="C120:C121"/>
    <mergeCell ref="C244:E244"/>
    <mergeCell ref="C245:E245"/>
    <mergeCell ref="C254:E254"/>
    <mergeCell ref="C246:E246"/>
    <mergeCell ref="C247:E247"/>
    <mergeCell ref="C248:E248"/>
    <mergeCell ref="C249:E249"/>
    <mergeCell ref="C252:E252"/>
    <mergeCell ref="C253:E253"/>
    <mergeCell ref="C241:E241"/>
    <mergeCell ref="C242:E242"/>
    <mergeCell ref="C243:E243"/>
    <mergeCell ref="C258:E258"/>
    <mergeCell ref="C255:E255"/>
    <mergeCell ref="C256:E256"/>
    <mergeCell ref="C257:E257"/>
    <mergeCell ref="C250:E250"/>
    <mergeCell ref="C251:E251"/>
    <mergeCell ref="C237:E237"/>
    <mergeCell ref="C238:E238"/>
    <mergeCell ref="C239:E239"/>
    <mergeCell ref="C240:E240"/>
    <mergeCell ref="C230:E230"/>
    <mergeCell ref="C231:E231"/>
    <mergeCell ref="C232:E232"/>
    <mergeCell ref="C233:E233"/>
    <mergeCell ref="C234:E234"/>
    <mergeCell ref="C235:E235"/>
    <mergeCell ref="C236:E236"/>
    <mergeCell ref="D21:F22"/>
    <mergeCell ref="D120:F120"/>
    <mergeCell ref="D23:F24"/>
    <mergeCell ref="B5:C5"/>
    <mergeCell ref="E1:F1"/>
    <mergeCell ref="B2:C2"/>
    <mergeCell ref="E2:F2"/>
    <mergeCell ref="B3:C3"/>
    <mergeCell ref="E3:F3"/>
    <mergeCell ref="B1:C1"/>
  </mergeCells>
  <conditionalFormatting sqref="F58:F103">
    <cfRule type="cellIs" priority="1" dxfId="0" operator="lessThanOrEqual" stopIfTrue="1">
      <formula>0</formula>
    </cfRule>
  </conditionalFormatting>
  <conditionalFormatting sqref="E129:H129">
    <cfRule type="cellIs" priority="2" dxfId="0" operator="equal" stopIfTrue="1">
      <formula>0</formula>
    </cfRule>
  </conditionalFormatting>
  <printOptions/>
  <pageMargins left="0.5118110236220472" right="0.2362204724409449" top="0.5118110236220472" bottom="0.35433070866141736" header="0.35433070866141736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2014-02-28T07:16:30Z</cp:lastPrinted>
  <dcterms:created xsi:type="dcterms:W3CDTF">1996-10-08T23:32:33Z</dcterms:created>
  <dcterms:modified xsi:type="dcterms:W3CDTF">2014-02-28T07:16:50Z</dcterms:modified>
  <cp:category/>
  <cp:version/>
  <cp:contentType/>
  <cp:contentStatus/>
</cp:coreProperties>
</file>